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344b6873f4cc3" /></Relationships>
</file>

<file path=xl/workbook.xml><?xml version="1.0" encoding="utf-8"?>
<workbook xmlns="http://schemas.openxmlformats.org/spreadsheetml/2006/main">
  <sheets>
    <sheet xmlns:r="http://schemas.openxmlformats.org/officeDocument/2006/relationships" name="試合結果" sheetId="1" r:id="R2158ee8902b44b68"/>
    <sheet xmlns:r="http://schemas.openxmlformats.org/officeDocument/2006/relationships" name="1球ごと" sheetId="2" r:id="R450307e0b89b450b"/>
    <sheet xmlns:r="http://schemas.openxmlformats.org/officeDocument/2006/relationships" name="打席ごと" sheetId="3" r:id="Re349093b991a4d3e"/>
    <sheet xmlns:r="http://schemas.openxmlformats.org/officeDocument/2006/relationships" name="打者別結果表" sheetId="4" r:id="R935d2045eb35424c"/>
    <sheet xmlns:r="http://schemas.openxmlformats.org/officeDocument/2006/relationships" name="投手別集計" sheetId="5" r:id="R88aa849f4c604c9a"/>
    <sheet xmlns:r="http://schemas.openxmlformats.org/officeDocument/2006/relationships" name="読み方" sheetId="6" r:id="R98997e370f6c4576"/>
  </sheets>
  <definedNames>
    <definedName name="_xlnm.Print_Titles" localSheetId="0">'試合結果'!$1:$5</definedName>
    <definedName name="_xlnm.Print_Titles" localSheetId="1">'1球ごと'!$1:$5</definedName>
    <definedName name="_xlnm.Print_Titles" localSheetId="2">'打席ごと'!$1:$5</definedName>
    <definedName name="_xlnm.Print_Titles" localSheetId="3">'打者別結果表'!$1:$5</definedName>
    <definedName name="_xlnm.Print_Titles" localSheetId="4">'投手別集計'!$1:$5</definedName>
    <definedName name="_xlnm.Print_Titles" localSheetId="5">'読み方'!$1:$5</definedName>
  </definedNames>
  <calcPr calcId="191029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@"/>
    <x:numFmt numFmtId="201" formatCode="0"/>
    <x:numFmt numFmtId="202" formatCode="0.0"/>
    <x:numFmt numFmtId="203" formatCode="0.0%"/>
    <x:numFmt numFmtId="204" formatCode="yyyy/mm/dd"/>
    <x:numFmt numFmtId="205" formatCode="mm/dd hh:mm:ss"/>
    <x:numFmt numFmtId="206" formatCode="0.000"/>
    <x:numFmt numFmtId="207" formatCode="0.00"/>
  </x:numFmts>
  <x:fonts count="8">
    <x:font>
      <x:sz val="11"/>
      <x:name val="Carlito"/>
    </x:font>
    <x:font>
      <x:sz val="10"/>
      <x:color rgb="FF111111"/>
      <x:name val="Noto Sans JP"/>
    </x:font>
    <x:font>
      <x:b/>
      <x:sz val="16"/>
      <x:color rgb="FF111111"/>
      <x:name val="Noto Sans JP"/>
    </x:font>
    <x:font>
      <x:sz val="10"/>
      <x:color rgb="FF333333"/>
      <x:name val="Noto Sans JP"/>
    </x:font>
    <x:font>
      <x:b/>
      <x:sz val="10"/>
      <x:color rgb="FFFFFFFF"/>
      <x:name val="Noto Sans JP"/>
    </x:font>
    <x:font>
      <x:sz val="10"/>
      <x:color rgb="FF444444"/>
      <x:name val="Noto Sans JP"/>
    </x:font>
    <x:font>
      <x:b/>
      <x:sz val="10"/>
      <x:color rgb="FF734000"/>
      <x:name val="Noto Sans JP"/>
    </x:font>
    <x:font>
      <x:b/>
      <x:sz val="10"/>
      <x:color rgb="FF84172B"/>
      <x:name val="Noto Sans JP"/>
    </x:font>
  </x:fonts>
  <x:fills count="6">
    <x:fill>
      <x:patternFill patternType="none"/>
    </x:fill>
    <x:fill>
      <x:patternFill patternType="gray125"/>
    </x:fill>
    <x:fill>
      <x:patternFill patternType="solid">
        <x:fgColor rgb="FF252525"/>
      </x:patternFill>
    </x:fill>
    <x:fill>
      <x:patternFill patternType="solid">
        <x:fgColor rgb="FFE7E7E7"/>
      </x:patternFill>
    </x:fill>
    <x:fill>
      <x:patternFill patternType="solid">
        <x:fgColor rgb="FFFFF1CC"/>
      </x:patternFill>
    </x:fill>
    <x:fill>
      <x:patternFill patternType="solid">
        <x:fgColor rgb="FFF3F4F6"/>
      </x:patternFill>
    </x:fill>
  </x:fills>
  <x:borders count="3">
    <x:border>
      <x:left/>
      <x:right/>
      <x:top/>
      <x:bottom/>
      <x:diagonal/>
    </x:border>
    <x:border>
      <x:left style="thin">
        <x:color rgb="FF292929"/>
      </x:left>
      <x:right style="thin">
        <x:color rgb="FF292929"/>
      </x:right>
      <x:top style="thin">
        <x:color rgb="FF292929"/>
      </x:top>
      <x:bottom style="thin">
        <x:color rgb="FF292929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left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200" fontId="1" fillId="0" borderId="0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horizontal="right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  <x:xf numFmtId="204" fontId="1" fillId="0" borderId="0" xfId="0" applyNumberFormat="1" applyFont="1" applyFill="1" applyBorder="1" applyAlignment="1">
      <x:alignment horizontal="right" vertical="center" wrapText="1"/>
    </x:xf>
    <x:xf numFmtId="205" fontId="1" fillId="0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left" vertical="center" wrapText="1"/>
    </x:xf>
    <x:xf numFmtId="200" fontId="5" fillId="3" borderId="0" xfId="0" applyNumberFormat="1" applyFont="1" applyFill="1" applyBorder="1" applyAlignment="1">
      <x:alignment horizontal="left" vertical="center" wrapText="1"/>
    </x:xf>
    <x:xf numFmtId="200" fontId="1" fillId="4" borderId="0" xfId="0" applyNumberFormat="1" applyFont="1" applyFill="1" applyBorder="1" applyAlignment="1">
      <x:alignment horizontal="left" vertical="center" wrapText="1"/>
    </x:xf>
    <x:xf numFmtId="200" fontId="6" fillId="4" borderId="0" xfId="0" applyNumberFormat="1" applyFont="1" applyFill="1" applyBorder="1" applyAlignment="1">
      <x:alignment horizontal="left" vertical="center" wrapText="1"/>
    </x:xf>
    <x:xf numFmtId="200" fontId="7" fillId="0" borderId="0" xfId="0" applyNumberFormat="1" applyFont="1" applyFill="1" applyBorder="1" applyAlignment="1">
      <x:alignment horizontal="left" vertical="center" wrapText="1"/>
    </x:xf>
    <x:xf numFmtId="200" fontId="2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0" fontId="1" fillId="2" borderId="0" xfId="0" applyNumberFormat="1" applyFont="1" applyFill="1" applyBorder="1" applyAlignment="1">
      <x:alignment horizontal="left" vertical="center" wrapText="1"/>
    </x:xf>
    <x:xf numFmtId="200" fontId="4" fillId="2" borderId="0" xfId="0" applyNumberFormat="1" applyFont="1" applyFill="1" applyBorder="1" applyAlignment="1">
      <x:alignment horizontal="left" vertical="center" wrapText="1"/>
    </x:xf>
    <x:xf numFmtId="200" fontId="4" fillId="2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horizontal="left" vertical="center" wrapText="1"/>
    </x:xf>
    <x:xf numFmtId="201" fontId="1" fillId="5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1" fontId="5" fillId="3" borderId="0" xfId="0" applyNumberFormat="1" applyFont="1" applyFill="1" applyBorder="1" applyAlignment="1">
      <x:alignment horizontal="right" vertical="center" wrapText="1"/>
    </x:xf>
    <x:xf numFmtId="202" fontId="1" fillId="5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2" fontId="5" fillId="3" borderId="0" xfId="0" applyNumberFormat="1" applyFont="1" applyFill="1" applyBorder="1" applyAlignment="1">
      <x:alignment horizontal="right" vertical="center" wrapText="1"/>
    </x:xf>
    <x:xf numFmtId="203" fontId="1" fillId="5" borderId="0" xfId="0" applyNumberFormat="1" applyFont="1" applyFill="1" applyBorder="1" applyAlignment="1">
      <x:alignment horizontal="right" vertical="center" wrapText="1"/>
    </x:xf>
    <x:xf numFmtId="203" fontId="1" fillId="3" borderId="0" xfId="0" applyNumberFormat="1" applyFont="1" applyFill="1" applyBorder="1" applyAlignment="1">
      <x:alignment horizontal="right" vertical="center" wrapText="1"/>
    </x:xf>
    <x:xf numFmtId="203" fontId="5" fillId="3" borderId="0" xfId="0" applyNumberFormat="1" applyFont="1" applyFill="1" applyBorder="1" applyAlignment="1">
      <x:alignment horizontal="right" vertical="center" wrapText="1"/>
    </x:xf>
    <x:xf numFmtId="204" fontId="1" fillId="5" borderId="0" xfId="0" applyNumberFormat="1" applyFont="1" applyFill="1" applyBorder="1" applyAlignment="1">
      <x:alignment horizontal="right" vertical="center" wrapText="1"/>
    </x:xf>
    <x:xf numFmtId="204" fontId="1" fillId="3" borderId="0" xfId="0" applyNumberFormat="1" applyFont="1" applyFill="1" applyBorder="1" applyAlignment="1">
      <x:alignment horizontal="right" vertical="center" wrapText="1"/>
    </x:xf>
    <x:xf numFmtId="204" fontId="5" fillId="3" borderId="0" xfId="0" applyNumberFormat="1" applyFont="1" applyFill="1" applyBorder="1" applyAlignment="1">
      <x:alignment horizontal="right" vertical="center" wrapText="1"/>
    </x:xf>
    <x:xf numFmtId="205" fontId="1" fillId="5" borderId="0" xfId="0" applyNumberFormat="1" applyFont="1" applyFill="1" applyBorder="1" applyAlignment="1">
      <x:alignment horizontal="right" vertical="center" wrapText="1"/>
    </x:xf>
    <x:xf numFmtId="205" fontId="1" fillId="3" borderId="0" xfId="0" applyNumberFormat="1" applyFont="1" applyFill="1" applyBorder="1" applyAlignment="1">
      <x:alignment horizontal="right" vertical="center" wrapText="1"/>
    </x:xf>
    <x:xf numFmtId="205" fontId="5" fillId="3" borderId="0" xfId="0" applyNumberFormat="1" applyFont="1" applyFill="1" applyBorder="1" applyAlignment="1">
      <x:alignment horizontal="right" vertical="center" wrapText="1"/>
    </x:xf>
    <x:xf numFmtId="206" fontId="1" fillId="0" borderId="0" xfId="0" applyNumberFormat="1" applyFont="1" applyFill="1" applyBorder="1" applyAlignment="1">
      <x:alignment horizontal="right" vertical="center" wrapText="1"/>
    </x:xf>
    <x:xf numFmtId="206" fontId="1" fillId="5" borderId="0" xfId="0" applyNumberFormat="1" applyFont="1" applyFill="1" applyBorder="1" applyAlignment="1">
      <x:alignment horizontal="right" vertical="center" wrapText="1"/>
    </x:xf>
    <x:xf numFmtId="207" fontId="1" fillId="0" borderId="0" xfId="0" applyNumberFormat="1" applyFont="1" applyFill="1" applyBorder="1" applyAlignment="1">
      <x:alignment horizontal="right" vertical="center" wrapText="1"/>
    </x:xf>
    <x:xf numFmtId="207" fontId="1" fillId="5" borderId="0" xfId="0" applyNumberFormat="1" applyFont="1" applyFill="1" applyBorder="1" applyAlignment="1">
      <x:alignment horizontal="right" vertical="center" wrapText="1"/>
    </x:xf>
    <x:xf numFmtId="200" fontId="1" fillId="0" borderId="1" xfId="0" applyNumberFormat="1" applyFont="1" applyFill="1" applyBorder="1" applyAlignment="1">
      <x:alignment horizontal="left" vertical="center" wrapText="1"/>
    </x:xf>
    <x:xf numFmtId="201" fontId="1" fillId="0" borderId="1" xfId="0" applyNumberFormat="1" applyFont="1" applyFill="1" applyBorder="1" applyAlignment="1">
      <x:alignment horizontal="right" vertical="center" wrapText="1"/>
    </x:xf>
    <x:xf numFmtId="200" fontId="4" fillId="2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ef2ac770640c0" /><Relationship Type="http://schemas.openxmlformats.org/officeDocument/2006/relationships/theme" Target="/xl/theme/theme1.xml" Id="R4c4049c989e845e7" /><Relationship Type="http://schemas.openxmlformats.org/officeDocument/2006/relationships/sharedStrings" Target="/xl/sharedStrings.xml" Id="R66a2438f83d544db" /><Relationship Type="http://schemas.openxmlformats.org/officeDocument/2006/relationships/worksheet" Target="/xl/worksheets/sheet1.xml" Id="R2158ee8902b44b68" /><Relationship Type="http://schemas.openxmlformats.org/officeDocument/2006/relationships/worksheet" Target="/xl/worksheets/sheet2.xml" Id="R450307e0b89b450b" /><Relationship Type="http://schemas.openxmlformats.org/officeDocument/2006/relationships/worksheet" Target="/xl/worksheets/sheet3.xml" Id="Re349093b991a4d3e" /><Relationship Type="http://schemas.openxmlformats.org/officeDocument/2006/relationships/worksheet" Target="/xl/worksheets/sheet4.xml" Id="R935d2045eb35424c" /><Relationship Type="http://schemas.openxmlformats.org/officeDocument/2006/relationships/worksheet" Target="/xl/worksheets/sheet5.xml" Id="R88aa849f4c604c9a" /><Relationship Type="http://schemas.openxmlformats.org/officeDocument/2006/relationships/worksheet" Target="/xl/worksheets/sheet6.xml" Id="R98997e370f6c45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dimension ref="A1:K20"/>
  <sheetViews>
    <sheetView workbookViewId="0" showGridLines="0"/>
  </sheetViews>
  <sheetFormatPr defaultRowHeight="28"/>
  <cols>
    <col min="1" max="1" width="23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1" customWidth="1"/>
    <col min="10" max="10" width="11" customWidth="1"/>
    <col min="11" max="11" width="11" customWidth="1"/>
  </cols>
  <sheetData>
    <row r="2" ht="27" customHeight="1">
      <c r="A2" s="25" t="inlineStr">
        <is>
          <t xml:space="preserve">試合結果</t>
        </is>
      </c>
    </row>
    <row r="3" ht="31" customHeight="1">
      <c r="A3" s="26" t="inlineStr">
        <is>
          <t xml:space="preserve">2026-10-30 うぐいすスターズ 対 つばめウイングス／架空サンプル試合（７回終了・出力確認）／終了</t>
        </is>
      </c>
    </row>
    <row r="5" ht="35" customHeight="1">
      <c r="A5" s="52" t="inlineStr">
        <is>
          <t xml:space="preserve">チーム</t>
        </is>
      </c>
      <c r="B5" s="52" t="inlineStr">
        <is>
          <t xml:space="preserve">1</t>
        </is>
      </c>
      <c r="C5" s="52" t="inlineStr">
        <is>
          <t xml:space="preserve">2</t>
        </is>
      </c>
      <c r="D5" s="52" t="inlineStr">
        <is>
          <t xml:space="preserve">3</t>
        </is>
      </c>
      <c r="E5" s="52" t="inlineStr">
        <is>
          <t xml:space="preserve">4</t>
        </is>
      </c>
      <c r="F5" s="52" t="inlineStr">
        <is>
          <t xml:space="preserve">5</t>
        </is>
      </c>
      <c r="G5" s="52" t="inlineStr">
        <is>
          <t xml:space="preserve">6</t>
        </is>
      </c>
      <c r="H5" s="52" t="inlineStr">
        <is>
          <t xml:space="preserve">7</t>
        </is>
      </c>
      <c r="I5" s="52" t="inlineStr">
        <is>
          <t xml:space="preserve">R 得点</t>
        </is>
      </c>
      <c r="J5" s="52" t="inlineStr">
        <is>
          <t xml:space="preserve">H 安打</t>
        </is>
      </c>
      <c r="K5" s="52" t="inlineStr">
        <is>
          <t xml:space="preserve">E 失策</t>
        </is>
      </c>
    </row>
    <row r="6" ht="28" customHeight="1">
      <c r="A6" s="50" t="inlineStr">
        <is>
          <t xml:space="preserve">うぐいすスターズ</t>
        </is>
      </c>
      <c r="B6" s="51">
        <v>1</v>
      </c>
      <c r="C6" s="51">
        <v>0</v>
      </c>
      <c r="D6" s="51">
        <v>2</v>
      </c>
      <c r="E6" s="51">
        <v>0</v>
      </c>
      <c r="F6" s="51">
        <v>1</v>
      </c>
      <c r="G6" s="51">
        <v>0</v>
      </c>
      <c r="H6" s="51">
        <v>1</v>
      </c>
      <c r="I6" s="51">
        <f>SUM(B6:H6)</f>
        <v>5</v>
      </c>
      <c r="J6" s="51">
        <v>8</v>
      </c>
      <c r="K6" s="51">
        <v>0</v>
      </c>
    </row>
    <row r="7" ht="28" customHeight="1">
      <c r="A7" s="50" t="inlineStr">
        <is>
          <t xml:space="preserve">つばめウイングス</t>
        </is>
      </c>
      <c r="B7" s="51">
        <v>0</v>
      </c>
      <c r="C7" s="51">
        <v>1</v>
      </c>
      <c r="D7" s="51">
        <v>0</v>
      </c>
      <c r="E7" s="51">
        <v>2</v>
      </c>
      <c r="F7" s="51">
        <v>0</v>
      </c>
      <c r="G7" s="51">
        <v>1</v>
      </c>
      <c r="H7" s="51">
        <v>0</v>
      </c>
      <c r="I7" s="51">
        <f>SUM(B7:H7)</f>
        <v>4</v>
      </c>
      <c r="J7" s="51">
        <v>8</v>
      </c>
      <c r="K7" s="51">
        <v>0</v>
      </c>
    </row>
    <row r="8" ht="28" customHeight="1"/>
    <row r="9" ht="28" customHeight="1">
      <c r="A9" s="29" t="inlineStr">
        <is>
          <t xml:space="preserve">記録の概要</t>
        </is>
      </c>
    </row>
    <row r="10" ht="28" customHeight="1">
      <c r="A10" s="30" t="inlineStr">
        <is>
          <t xml:space="preserve">全打席数</t>
        </is>
      </c>
      <c r="B10" s="31">
        <f>COUNTIFS('打席ごと'!$T$6:$T$67,"&lt;&gt;",'打席ごと'!$J$6:$J$67,"&lt;&gt;打席中断")</f>
        <v>62</v>
      </c>
    </row>
    <row r="11" ht="28" customHeight="1">
      <c r="A11" s="12" t="inlineStr">
        <is>
          <t xml:space="preserve">集計対象の投球数</t>
        </is>
      </c>
      <c r="B11" s="15">
        <f>COUNTIFS('1球ごと'!$U$6:$U$214,"対象")</f>
        <v>209</v>
      </c>
    </row>
    <row r="12" ht="28" customHeight="1">
      <c r="A12" s="30" t="inlineStr">
        <is>
          <t xml:space="preserve">球速取得数</t>
        </is>
      </c>
      <c r="B12" s="31">
        <f>COUNTIFS('1球ごと'!$U$6:$U$214,"対象",'1球ごと'!$L$6:$L$214,"&gt;0")</f>
        <v>209</v>
      </c>
    </row>
    <row r="13" ht="28" customHeight="1">
      <c r="A13" s="12" t="inlineStr">
        <is>
          <t xml:space="preserve">未計測球数</t>
        </is>
      </c>
      <c r="B13" s="15">
        <v>0</v>
      </c>
    </row>
    <row r="14" ht="28" customHeight="1">
      <c r="A14" s="30" t="inlineStr">
        <is>
          <t xml:space="preserve">区間未取得数</t>
        </is>
      </c>
      <c r="B14" s="31">
        <v>209</v>
      </c>
    </row>
    <row r="15" ht="28" customHeight="1">
      <c r="A15" s="12" t="inlineStr">
        <is>
          <t xml:space="preserve">除外記録数</t>
        </is>
      </c>
      <c r="B15" s="15">
        <v>0</v>
      </c>
    </row>
    <row r="16" ht="28" customHeight="1">
      <c r="A16" s="30" t="inlineStr">
        <is>
          <t xml:space="preserve">打席結果の未入力</t>
        </is>
      </c>
      <c r="B16" s="31">
        <v>0</v>
      </c>
    </row>
    <row r="17" ht="28" customHeight="1">
      <c r="A17" s="12" t="inlineStr">
        <is>
          <t xml:space="preserve">1球判定の未入力</t>
        </is>
      </c>
      <c r="B17" s="15">
        <v>0</v>
      </c>
    </row>
    <row r="18" ht="28" customHeight="1">
      <c r="A18" s="30" t="inlineStr">
        <is>
          <t xml:space="preserve">スコアの要確認</t>
        </is>
      </c>
      <c r="B18" s="31">
        <v>0</v>
      </c>
    </row>
    <row r="19" ht="28" customHeight="1">
      <c r="A19" s="12" t="inlineStr">
        <is>
          <t xml:space="preserve">試合状態</t>
        </is>
      </c>
      <c r="B19" s="12" t="inlineStr">
        <is>
          <t xml:space="preserve">終了</t>
        </is>
      </c>
    </row>
    <row r="20" ht="28" customHeight="1">
      <c r="A20" s="30" t="inlineStr">
        <is>
          <t xml:space="preserve">試合ID</t>
        </is>
      </c>
      <c r="B20" s="30" t="inlineStr">
        <is>
          <t xml:space="preserve">fictional-site-completed-20261030</t>
        </is>
      </c>
    </row>
  </sheetData>
  <mergeCells count="14">
    <mergeCell ref="A2:K2"/>
    <mergeCell ref="A3:K3"/>
    <mergeCell ref="A9:K9"/>
    <mergeCell ref="B10:K10"/>
    <mergeCell ref="B11:K11"/>
    <mergeCell ref="B12:K12"/>
    <mergeCell ref="B13:K13"/>
    <mergeCell ref="B14:K14"/>
    <mergeCell ref="B15:K15"/>
    <mergeCell ref="B16:K16"/>
    <mergeCell ref="B17:K17"/>
    <mergeCell ref="B18:K18"/>
    <mergeCell ref="B19:K19"/>
    <mergeCell ref="B20:K20"/>
  </mergeCells>
  <printOptions horizontalCentered="1"/>
  <pageMargins left="0.25" right="0.25" top="0.35" bottom="0.35" header="0.1" footer="0.1"/>
  <pageSetup paperSize="8" orientation="landscape" fitToWidth="1" fitToHeight="0"/>
</worksheet>
</file>

<file path=xl/worksheets/sheet2.xml><?xml version="1.0" encoding="utf-8"?>
<worksheet xmlns="http://schemas.openxmlformats.org/spreadsheetml/2006/main">
  <dimension ref="A1:AC214"/>
  <sheetViews>
    <sheetView workbookViewId="0" showGridLines="0">
      <pane ySplit="5" xSplit="8" topLeftCell="I6" activePane="bottomRight" state="frozen"/>
    </sheetView>
  </sheetViews>
  <sheetFormatPr defaultRowHeight="28"/>
  <cols>
    <col min="1" max="1" width="9" customWidth="1"/>
    <col min="2" max="2" width="6" customWidth="1"/>
    <col min="3" max="3" width="7" customWidth="1"/>
    <col min="4" max="4" width="13" customWidth="1"/>
    <col min="5" max="5" width="11" customWidth="1"/>
    <col min="6" max="6" width="16" customWidth="1"/>
    <col min="7" max="7" width="7" customWidth="1"/>
    <col min="8" max="8" width="16" customWidth="1"/>
    <col min="9" max="9" width="10" customWidth="1"/>
    <col min="10" max="10" width="12" customWidth="1"/>
    <col min="11" max="11" width="13" customWidth="1"/>
    <col min="12" max="12" width="12" customWidth="1"/>
    <col min="13" max="13" width="12" customWidth="1"/>
    <col min="14" max="14" width="9" customWidth="1"/>
    <col min="15" max="15" width="23" customWidth="1"/>
    <col min="16" max="16" width="8" customWidth="1"/>
    <col min="17" max="17" width="8" customWidth="1"/>
    <col min="18" max="18" width="8" customWidth="1"/>
    <col min="19" max="19" width="8" customWidth="1"/>
    <col min="20" max="20" width="16" customWidth="1"/>
    <col min="21" max="21" width="11" customWidth="1"/>
    <col min="22" max="22" width="34" customWidth="1"/>
    <col min="23" max="23" width="19" customWidth="1"/>
    <col min="24" max="24" width="20" customWidth="1"/>
    <col min="25" max="25" width="15" customWidth="1"/>
    <col min="26" max="26" width="15" customWidth="1"/>
    <col min="27" max="27" width="32" customWidth="1"/>
    <col min="28" max="28" width="17" customWidth="1"/>
    <col min="29" max="29" width="17" customWidth="1"/>
  </cols>
  <sheetData>
    <row r="2" ht="27" customHeight="1">
      <c r="A2" s="25" t="inlineStr">
        <is>
          <t xml:space="preserve">1球ごとの球速と判定</t>
        </is>
      </c>
    </row>
    <row r="3" ht="31" customHeight="1">
      <c r="A3" s="26" t="inlineStr">
        <is>
          <t xml:space="preserve">2026-10-30 うぐいすスターズ 対 つばめウイングス／架空サンプル試合（７回終了・出力確認）／終了</t>
        </is>
      </c>
    </row>
    <row r="5" ht="35" customHeight="1">
      <c r="A5" s="29" t="inlineStr">
        <is>
          <t xml:space="preserve">記録順</t>
        </is>
      </c>
      <c r="B5" s="29" t="inlineStr">
        <is>
          <t xml:space="preserve">回</t>
        </is>
      </c>
      <c r="C5" s="29" t="inlineStr">
        <is>
          <t xml:space="preserve">表裏</t>
        </is>
      </c>
      <c r="D5" s="29" t="inlineStr">
        <is>
          <t xml:space="preserve">投手チーム</t>
        </is>
      </c>
      <c r="E5" s="29" t="inlineStr">
        <is>
          <t xml:space="preserve">投手背番号</t>
        </is>
      </c>
      <c r="F5" s="29" t="inlineStr">
        <is>
          <t xml:space="preserve">投手名</t>
        </is>
      </c>
      <c r="G5" s="29" t="inlineStr">
        <is>
          <t xml:space="preserve">打順</t>
        </is>
      </c>
      <c r="H5" s="29" t="inlineStr">
        <is>
          <t xml:space="preserve">打者名</t>
        </is>
      </c>
      <c r="I5" s="29" t="inlineStr">
        <is>
          <t xml:space="preserve">第何打席</t>
        </is>
      </c>
      <c r="J5" s="29" t="inlineStr">
        <is>
          <t xml:space="preserve">打席内球数</t>
        </is>
      </c>
      <c r="K5" s="29" t="inlineStr">
        <is>
          <t xml:space="preserve">投手通算球数</t>
        </is>
      </c>
      <c r="L5" s="29" t="inlineStr">
        <is>
          <t xml:space="preserve">初速 km/h</t>
        </is>
      </c>
      <c r="M5" s="29" t="inlineStr">
        <is>
          <t xml:space="preserve">終速 km/h</t>
        </is>
      </c>
      <c r="N5" s="29" t="inlineStr">
        <is>
          <t xml:space="preserve">区間 m</t>
        </is>
      </c>
      <c r="O5" s="29" t="inlineStr">
        <is>
          <t xml:space="preserve">1球の判定</t>
        </is>
      </c>
      <c r="P5" s="29" t="inlineStr">
        <is>
          <t xml:space="preserve">前 B</t>
        </is>
      </c>
      <c r="Q5" s="29" t="inlineStr">
        <is>
          <t xml:space="preserve">前 S</t>
        </is>
      </c>
      <c r="R5" s="29" t="inlineStr">
        <is>
          <t xml:space="preserve">後 B</t>
        </is>
      </c>
      <c r="S5" s="29" t="inlineStr">
        <is>
          <t xml:space="preserve">後 S</t>
        </is>
      </c>
      <c r="T5" s="29" t="inlineStr">
        <is>
          <t xml:space="preserve">記録状態</t>
        </is>
      </c>
      <c r="U5" s="29" t="inlineStr">
        <is>
          <t xml:space="preserve">集計対象</t>
        </is>
      </c>
      <c r="V5" s="29" t="inlineStr">
        <is>
          <t xml:space="preserve">補正メモ</t>
        </is>
      </c>
      <c r="W5" s="29" t="inlineStr">
        <is>
          <t xml:space="preserve">除外理由</t>
        </is>
      </c>
      <c r="X5" s="29" t="inlineStr">
        <is>
          <t xml:space="preserve">時刻 JST</t>
        </is>
      </c>
      <c r="Y5" s="29" t="inlineStr">
        <is>
          <t xml:space="preserve">打席ID</t>
        </is>
      </c>
      <c r="Z5" s="29" t="inlineStr">
        <is>
          <t xml:space="preserve">記録ID</t>
        </is>
      </c>
      <c r="AA5" s="29" t="inlineStr">
        <is>
          <t xml:space="preserve">判定の確認事項</t>
        </is>
      </c>
      <c r="AB5" s="29" t="inlineStr">
        <is>
          <t xml:space="preserve">投手ID</t>
        </is>
      </c>
      <c r="AC5" s="29" t="inlineStr">
        <is>
          <t xml:space="preserve">打者ID</t>
        </is>
      </c>
    </row>
    <row r="6" ht="28" customHeight="1">
      <c r="A6" s="31">
        <v>1</v>
      </c>
      <c r="B6" s="31">
        <v>1</v>
      </c>
      <c r="C6" s="30" t="inlineStr">
        <is>
          <t xml:space="preserve">表</t>
        </is>
      </c>
      <c r="D6" s="30" t="inlineStr">
        <is>
          <t xml:space="preserve">つばめウイングス</t>
        </is>
      </c>
      <c r="E6" s="30" t="inlineStr">
        <is>
          <t xml:space="preserve">1</t>
        </is>
      </c>
      <c r="F6" s="30" t="inlineStr">
        <is>
          <t xml:space="preserve">ななせ りょう</t>
        </is>
      </c>
      <c r="G6" s="31">
        <v>1</v>
      </c>
      <c r="H6" s="30" t="inlineStr">
        <is>
          <t xml:space="preserve">あおい れん</t>
        </is>
      </c>
      <c r="I6" s="31">
        <v>1</v>
      </c>
      <c r="J6" s="31">
        <v>1</v>
      </c>
      <c r="K6" s="31">
        <v>1</v>
      </c>
      <c r="L6" s="31">
        <v>111</v>
      </c>
      <c r="M6" s="30" t="inlineStr">
        <is>
          <t xml:space="preserve"/>
        </is>
      </c>
      <c r="N6" s="30" t="inlineStr">
        <is>
          <t xml:space="preserve"/>
        </is>
      </c>
      <c r="O6" s="30" t="inlineStr">
        <is>
          <t xml:space="preserve">見逃しストライク</t>
        </is>
      </c>
      <c r="P6" s="31">
        <v>0</v>
      </c>
      <c r="Q6" s="31">
        <v>0</v>
      </c>
      <c r="R6" s="31">
        <v>0</v>
      </c>
      <c r="S6" s="31">
        <v>1</v>
      </c>
      <c r="T6" s="30" t="inlineStr">
        <is>
          <t xml:space="preserve">区間未取得</t>
        </is>
      </c>
      <c r="U6" s="30" t="inlineStr">
        <is>
          <t xml:space="preserve">対象</t>
        </is>
      </c>
      <c r="V6" s="30" t="inlineStr">
        <is>
          <t xml:space="preserve">架空データ・実測ではありません</t>
        </is>
      </c>
      <c r="W6" s="30" t="inlineStr">
        <is>
          <t xml:space="preserve"/>
        </is>
      </c>
      <c r="X6" s="43">
        <v>46325.375</v>
      </c>
      <c r="Y6" s="30" t="inlineStr">
        <is>
          <t xml:space="preserve">pa-001</t>
        </is>
      </c>
      <c r="Z6" s="30" t="inlineStr">
        <is>
          <t xml:space="preserve">pitch-001</t>
        </is>
      </c>
      <c r="AA6" s="30" t="inlineStr">
        <is>
          <t xml:space="preserve"/>
        </is>
      </c>
      <c r="AB6" s="30" t="inlineStr">
        <is>
          <t xml:space="preserve">home-1</t>
        </is>
      </c>
      <c r="AC6" s="30" t="inlineStr">
        <is>
          <t xml:space="preserve">away-1</t>
        </is>
      </c>
    </row>
    <row r="7" ht="28" customHeight="1">
      <c r="A7" s="15">
        <v>2</v>
      </c>
      <c r="B7" s="15">
        <v>1</v>
      </c>
      <c r="C7" s="12" t="inlineStr">
        <is>
          <t xml:space="preserve">表</t>
        </is>
      </c>
      <c r="D7" s="12" t="inlineStr">
        <is>
          <t xml:space="preserve">つばめウイングス</t>
        </is>
      </c>
      <c r="E7" s="12" t="inlineStr">
        <is>
          <t xml:space="preserve">1</t>
        </is>
      </c>
      <c r="F7" s="12" t="inlineStr">
        <is>
          <t xml:space="preserve">ななせ りょう</t>
        </is>
      </c>
      <c r="G7" s="15">
        <v>1</v>
      </c>
      <c r="H7" s="12" t="inlineStr">
        <is>
          <t xml:space="preserve">あおい れん</t>
        </is>
      </c>
      <c r="I7" s="15">
        <v>1</v>
      </c>
      <c r="J7" s="15">
        <v>2</v>
      </c>
      <c r="K7" s="15">
        <v>2</v>
      </c>
      <c r="L7" s="15">
        <v>107</v>
      </c>
      <c r="M7" s="12" t="inlineStr">
        <is>
          <t xml:space="preserve"/>
        </is>
      </c>
      <c r="N7" s="12" t="inlineStr">
        <is>
          <t xml:space="preserve"/>
        </is>
      </c>
      <c r="O7" s="12" t="inlineStr">
        <is>
          <t xml:space="preserve">インプレー（打球）</t>
        </is>
      </c>
      <c r="P7" s="15">
        <v>0</v>
      </c>
      <c r="Q7" s="15">
        <v>1</v>
      </c>
      <c r="R7" s="15">
        <v>0</v>
      </c>
      <c r="S7" s="15">
        <v>1</v>
      </c>
      <c r="T7" s="12" t="inlineStr">
        <is>
          <t xml:space="preserve">区間未取得</t>
        </is>
      </c>
      <c r="U7" s="12" t="inlineStr">
        <is>
          <t xml:space="preserve">対象</t>
        </is>
      </c>
      <c r="V7" s="12" t="inlineStr">
        <is>
          <t xml:space="preserve">架空データ・実測ではありません</t>
        </is>
      </c>
      <c r="W7" s="12" t="inlineStr">
        <is>
          <t xml:space="preserve"/>
        </is>
      </c>
      <c r="X7" s="19">
        <v>46325.3752662037</v>
      </c>
      <c r="Y7" s="12" t="inlineStr">
        <is>
          <t xml:space="preserve">pa-001</t>
        </is>
      </c>
      <c r="Z7" s="12" t="inlineStr">
        <is>
          <t xml:space="preserve">pitch-002</t>
        </is>
      </c>
      <c r="AA7" s="12" t="inlineStr">
        <is>
          <t xml:space="preserve"/>
        </is>
      </c>
      <c r="AB7" s="12" t="inlineStr">
        <is>
          <t xml:space="preserve">home-1</t>
        </is>
      </c>
      <c r="AC7" s="12" t="inlineStr">
        <is>
          <t xml:space="preserve">away-1</t>
        </is>
      </c>
    </row>
    <row r="8" ht="28" customHeight="1">
      <c r="A8" s="31">
        <v>3</v>
      </c>
      <c r="B8" s="31">
        <v>1</v>
      </c>
      <c r="C8" s="30" t="inlineStr">
        <is>
          <t xml:space="preserve">表</t>
        </is>
      </c>
      <c r="D8" s="30" t="inlineStr">
        <is>
          <t xml:space="preserve">つばめウイングス</t>
        </is>
      </c>
      <c r="E8" s="30" t="inlineStr">
        <is>
          <t xml:space="preserve">1</t>
        </is>
      </c>
      <c r="F8" s="30" t="inlineStr">
        <is>
          <t xml:space="preserve">ななせ りょう</t>
        </is>
      </c>
      <c r="G8" s="31">
        <v>2</v>
      </c>
      <c r="H8" s="30" t="inlineStr">
        <is>
          <t xml:space="preserve">はやせ そら</t>
        </is>
      </c>
      <c r="I8" s="31">
        <v>1</v>
      </c>
      <c r="J8" s="31">
        <v>1</v>
      </c>
      <c r="K8" s="31">
        <v>3</v>
      </c>
      <c r="L8" s="31">
        <v>103</v>
      </c>
      <c r="M8" s="30" t="inlineStr">
        <is>
          <t xml:space="preserve"/>
        </is>
      </c>
      <c r="N8" s="30" t="inlineStr">
        <is>
          <t xml:space="preserve"/>
        </is>
      </c>
      <c r="O8" s="30" t="inlineStr">
        <is>
          <t xml:space="preserve">ボール</t>
        </is>
      </c>
      <c r="P8" s="31">
        <v>0</v>
      </c>
      <c r="Q8" s="31">
        <v>0</v>
      </c>
      <c r="R8" s="31">
        <v>1</v>
      </c>
      <c r="S8" s="31">
        <v>0</v>
      </c>
      <c r="T8" s="30" t="inlineStr">
        <is>
          <t xml:space="preserve">区間未取得</t>
        </is>
      </c>
      <c r="U8" s="30" t="inlineStr">
        <is>
          <t xml:space="preserve">対象</t>
        </is>
      </c>
      <c r="V8" s="30" t="inlineStr">
        <is>
          <t xml:space="preserve">架空データ・実測ではありません</t>
        </is>
      </c>
      <c r="W8" s="30" t="inlineStr">
        <is>
          <t xml:space="preserve"/>
        </is>
      </c>
      <c r="X8" s="43">
        <v>46325.3758912037</v>
      </c>
      <c r="Y8" s="30" t="inlineStr">
        <is>
          <t xml:space="preserve">pa-002</t>
        </is>
      </c>
      <c r="Z8" s="30" t="inlineStr">
        <is>
          <t xml:space="preserve">pitch-003</t>
        </is>
      </c>
      <c r="AA8" s="30" t="inlineStr">
        <is>
          <t xml:space="preserve"/>
        </is>
      </c>
      <c r="AB8" s="30" t="inlineStr">
        <is>
          <t xml:space="preserve">home-1</t>
        </is>
      </c>
      <c r="AC8" s="30" t="inlineStr">
        <is>
          <t xml:space="preserve">away-2</t>
        </is>
      </c>
    </row>
    <row r="9" ht="28" customHeight="1">
      <c r="A9" s="15">
        <v>4</v>
      </c>
      <c r="B9" s="15">
        <v>1</v>
      </c>
      <c r="C9" s="12" t="inlineStr">
        <is>
          <t xml:space="preserve">表</t>
        </is>
      </c>
      <c r="D9" s="12" t="inlineStr">
        <is>
          <t xml:space="preserve">つばめウイングス</t>
        </is>
      </c>
      <c r="E9" s="12" t="inlineStr">
        <is>
          <t xml:space="preserve">1</t>
        </is>
      </c>
      <c r="F9" s="12" t="inlineStr">
        <is>
          <t xml:space="preserve">ななせ りょう</t>
        </is>
      </c>
      <c r="G9" s="15">
        <v>2</v>
      </c>
      <c r="H9" s="12" t="inlineStr">
        <is>
          <t xml:space="preserve">はやせ そら</t>
        </is>
      </c>
      <c r="I9" s="15">
        <v>1</v>
      </c>
      <c r="J9" s="15">
        <v>2</v>
      </c>
      <c r="K9" s="15">
        <v>4</v>
      </c>
      <c r="L9" s="15">
        <v>110</v>
      </c>
      <c r="M9" s="12" t="inlineStr">
        <is>
          <t xml:space="preserve"/>
        </is>
      </c>
      <c r="N9" s="12" t="inlineStr">
        <is>
          <t xml:space="preserve"/>
        </is>
      </c>
      <c r="O9" s="12" t="inlineStr">
        <is>
          <t xml:space="preserve">インプレー（打球）</t>
        </is>
      </c>
      <c r="P9" s="15">
        <v>1</v>
      </c>
      <c r="Q9" s="15">
        <v>0</v>
      </c>
      <c r="R9" s="15">
        <v>1</v>
      </c>
      <c r="S9" s="15">
        <v>0</v>
      </c>
      <c r="T9" s="12" t="inlineStr">
        <is>
          <t xml:space="preserve">区間未取得</t>
        </is>
      </c>
      <c r="U9" s="12" t="inlineStr">
        <is>
          <t xml:space="preserve">対象</t>
        </is>
      </c>
      <c r="V9" s="12" t="inlineStr">
        <is>
          <t xml:space="preserve">架空データ・実測ではありません</t>
        </is>
      </c>
      <c r="W9" s="12" t="inlineStr">
        <is>
          <t xml:space="preserve"/>
        </is>
      </c>
      <c r="X9" s="19">
        <v>46325.37615740741</v>
      </c>
      <c r="Y9" s="12" t="inlineStr">
        <is>
          <t xml:space="preserve">pa-002</t>
        </is>
      </c>
      <c r="Z9" s="12" t="inlineStr">
        <is>
          <t xml:space="preserve">pitch-004</t>
        </is>
      </c>
      <c r="AA9" s="12" t="inlineStr">
        <is>
          <t xml:space="preserve"/>
        </is>
      </c>
      <c r="AB9" s="12" t="inlineStr">
        <is>
          <t xml:space="preserve">home-1</t>
        </is>
      </c>
      <c r="AC9" s="12" t="inlineStr">
        <is>
          <t xml:space="preserve">away-2</t>
        </is>
      </c>
    </row>
    <row r="10" ht="28" customHeight="1">
      <c r="A10" s="31">
        <v>5</v>
      </c>
      <c r="B10" s="31">
        <v>1</v>
      </c>
      <c r="C10" s="30" t="inlineStr">
        <is>
          <t xml:space="preserve">表</t>
        </is>
      </c>
      <c r="D10" s="30" t="inlineStr">
        <is>
          <t xml:space="preserve">つばめウイングス</t>
        </is>
      </c>
      <c r="E10" s="30" t="inlineStr">
        <is>
          <t xml:space="preserve">1</t>
        </is>
      </c>
      <c r="F10" s="30" t="inlineStr">
        <is>
          <t xml:space="preserve">ななせ りょう</t>
        </is>
      </c>
      <c r="G10" s="31">
        <v>3</v>
      </c>
      <c r="H10" s="30" t="inlineStr">
        <is>
          <t xml:space="preserve">もりの いつき</t>
        </is>
      </c>
      <c r="I10" s="31">
        <v>1</v>
      </c>
      <c r="J10" s="31">
        <v>1</v>
      </c>
      <c r="K10" s="31">
        <v>5</v>
      </c>
      <c r="L10" s="31">
        <v>106</v>
      </c>
      <c r="M10" s="30" t="inlineStr">
        <is>
          <t xml:space="preserve"/>
        </is>
      </c>
      <c r="N10" s="30" t="inlineStr">
        <is>
          <t xml:space="preserve"/>
        </is>
      </c>
      <c r="O10" s="30" t="inlineStr">
        <is>
          <t xml:space="preserve">ボール</t>
        </is>
      </c>
      <c r="P10" s="31">
        <v>0</v>
      </c>
      <c r="Q10" s="31">
        <v>0</v>
      </c>
      <c r="R10" s="31">
        <v>1</v>
      </c>
      <c r="S10" s="31">
        <v>0</v>
      </c>
      <c r="T10" s="30" t="inlineStr">
        <is>
          <t xml:space="preserve">区間未取得</t>
        </is>
      </c>
      <c r="U10" s="30" t="inlineStr">
        <is>
          <t xml:space="preserve">対象</t>
        </is>
      </c>
      <c r="V10" s="30" t="inlineStr">
        <is>
          <t xml:space="preserve">架空データ・実測ではありません</t>
        </is>
      </c>
      <c r="W10" s="30" t="inlineStr">
        <is>
          <t xml:space="preserve"/>
        </is>
      </c>
      <c r="X10" s="43">
        <v>46325.3767824074</v>
      </c>
      <c r="Y10" s="30" t="inlineStr">
        <is>
          <t xml:space="preserve">pa-003</t>
        </is>
      </c>
      <c r="Z10" s="30" t="inlineStr">
        <is>
          <t xml:space="preserve">pitch-005</t>
        </is>
      </c>
      <c r="AA10" s="30" t="inlineStr">
        <is>
          <t xml:space="preserve"/>
        </is>
      </c>
      <c r="AB10" s="30" t="inlineStr">
        <is>
          <t xml:space="preserve">home-1</t>
        </is>
      </c>
      <c r="AC10" s="30" t="inlineStr">
        <is>
          <t xml:space="preserve">away-3</t>
        </is>
      </c>
    </row>
    <row r="11" ht="28" customHeight="1">
      <c r="A11" s="15">
        <v>6</v>
      </c>
      <c r="B11" s="15">
        <v>1</v>
      </c>
      <c r="C11" s="12" t="inlineStr">
        <is>
          <t xml:space="preserve">表</t>
        </is>
      </c>
      <c r="D11" s="12" t="inlineStr">
        <is>
          <t xml:space="preserve">つばめウイングス</t>
        </is>
      </c>
      <c r="E11" s="12" t="inlineStr">
        <is>
          <t xml:space="preserve">1</t>
        </is>
      </c>
      <c r="F11" s="12" t="inlineStr">
        <is>
          <t xml:space="preserve">ななせ りょう</t>
        </is>
      </c>
      <c r="G11" s="15">
        <v>3</v>
      </c>
      <c r="H11" s="12" t="inlineStr">
        <is>
          <t xml:space="preserve">もりの いつき</t>
        </is>
      </c>
      <c r="I11" s="15">
        <v>1</v>
      </c>
      <c r="J11" s="15">
        <v>2</v>
      </c>
      <c r="K11" s="15">
        <v>6</v>
      </c>
      <c r="L11" s="15">
        <v>102</v>
      </c>
      <c r="M11" s="12" t="inlineStr">
        <is>
          <t xml:space="preserve"/>
        </is>
      </c>
      <c r="N11" s="12" t="inlineStr">
        <is>
          <t xml:space="preserve"/>
        </is>
      </c>
      <c r="O11" s="12" t="inlineStr">
        <is>
          <t xml:space="preserve">見逃しストライク</t>
        </is>
      </c>
      <c r="P11" s="15">
        <v>1</v>
      </c>
      <c r="Q11" s="15">
        <v>0</v>
      </c>
      <c r="R11" s="15">
        <v>1</v>
      </c>
      <c r="S11" s="15">
        <v>1</v>
      </c>
      <c r="T11" s="12" t="inlineStr">
        <is>
          <t xml:space="preserve">区間未取得</t>
        </is>
      </c>
      <c r="U11" s="12" t="inlineStr">
        <is>
          <t xml:space="preserve">対象</t>
        </is>
      </c>
      <c r="V11" s="12" t="inlineStr">
        <is>
          <t xml:space="preserve">架空データ・実測ではありません</t>
        </is>
      </c>
      <c r="W11" s="12" t="inlineStr">
        <is>
          <t xml:space="preserve"/>
        </is>
      </c>
      <c r="X11" s="19">
        <v>46325.37704861111</v>
      </c>
      <c r="Y11" s="12" t="inlineStr">
        <is>
          <t xml:space="preserve">pa-003</t>
        </is>
      </c>
      <c r="Z11" s="12" t="inlineStr">
        <is>
          <t xml:space="preserve">pitch-006</t>
        </is>
      </c>
      <c r="AA11" s="12" t="inlineStr">
        <is>
          <t xml:space="preserve"/>
        </is>
      </c>
      <c r="AB11" s="12" t="inlineStr">
        <is>
          <t xml:space="preserve">home-1</t>
        </is>
      </c>
      <c r="AC11" s="12" t="inlineStr">
        <is>
          <t xml:space="preserve">away-3</t>
        </is>
      </c>
    </row>
    <row r="12" ht="28" customHeight="1">
      <c r="A12" s="31">
        <v>7</v>
      </c>
      <c r="B12" s="31">
        <v>1</v>
      </c>
      <c r="C12" s="30" t="inlineStr">
        <is>
          <t xml:space="preserve">表</t>
        </is>
      </c>
      <c r="D12" s="30" t="inlineStr">
        <is>
          <t xml:space="preserve">つばめウイングス</t>
        </is>
      </c>
      <c r="E12" s="30" t="inlineStr">
        <is>
          <t xml:space="preserve">1</t>
        </is>
      </c>
      <c r="F12" s="30" t="inlineStr">
        <is>
          <t xml:space="preserve">ななせ りょう</t>
        </is>
      </c>
      <c r="G12" s="31">
        <v>3</v>
      </c>
      <c r="H12" s="30" t="inlineStr">
        <is>
          <t xml:space="preserve">もりの いつき</t>
        </is>
      </c>
      <c r="I12" s="31">
        <v>1</v>
      </c>
      <c r="J12" s="31">
        <v>3</v>
      </c>
      <c r="K12" s="31">
        <v>7</v>
      </c>
      <c r="L12" s="31">
        <v>109</v>
      </c>
      <c r="M12" s="30" t="inlineStr">
        <is>
          <t xml:space="preserve"/>
        </is>
      </c>
      <c r="N12" s="30" t="inlineStr">
        <is>
          <t xml:space="preserve"/>
        </is>
      </c>
      <c r="O12" s="30" t="inlineStr">
        <is>
          <t xml:space="preserve">ファール</t>
        </is>
      </c>
      <c r="P12" s="31">
        <v>1</v>
      </c>
      <c r="Q12" s="31">
        <v>1</v>
      </c>
      <c r="R12" s="31">
        <v>1</v>
      </c>
      <c r="S12" s="31">
        <v>2</v>
      </c>
      <c r="T12" s="30" t="inlineStr">
        <is>
          <t xml:space="preserve">区間未取得</t>
        </is>
      </c>
      <c r="U12" s="30" t="inlineStr">
        <is>
          <t xml:space="preserve">対象</t>
        </is>
      </c>
      <c r="V12" s="30" t="inlineStr">
        <is>
          <t xml:space="preserve">架空データ・実測ではありません</t>
        </is>
      </c>
      <c r="W12" s="30" t="inlineStr">
        <is>
          <t xml:space="preserve"/>
        </is>
      </c>
      <c r="X12" s="43">
        <v>46325.37731481482</v>
      </c>
      <c r="Y12" s="30" t="inlineStr">
        <is>
          <t xml:space="preserve">pa-003</t>
        </is>
      </c>
      <c r="Z12" s="30" t="inlineStr">
        <is>
          <t xml:space="preserve">pitch-007</t>
        </is>
      </c>
      <c r="AA12" s="30" t="inlineStr">
        <is>
          <t xml:space="preserve"/>
        </is>
      </c>
      <c r="AB12" s="30" t="inlineStr">
        <is>
          <t xml:space="preserve">home-1</t>
        </is>
      </c>
      <c r="AC12" s="30" t="inlineStr">
        <is>
          <t xml:space="preserve">away-3</t>
        </is>
      </c>
    </row>
    <row r="13" ht="28" customHeight="1">
      <c r="A13" s="15">
        <v>8</v>
      </c>
      <c r="B13" s="15">
        <v>1</v>
      </c>
      <c r="C13" s="12" t="inlineStr">
        <is>
          <t xml:space="preserve">表</t>
        </is>
      </c>
      <c r="D13" s="12" t="inlineStr">
        <is>
          <t xml:space="preserve">つばめウイングス</t>
        </is>
      </c>
      <c r="E13" s="12" t="inlineStr">
        <is>
          <t xml:space="preserve">1</t>
        </is>
      </c>
      <c r="F13" s="12" t="inlineStr">
        <is>
          <t xml:space="preserve">ななせ りょう</t>
        </is>
      </c>
      <c r="G13" s="15">
        <v>3</v>
      </c>
      <c r="H13" s="12" t="inlineStr">
        <is>
          <t xml:space="preserve">もりの いつき</t>
        </is>
      </c>
      <c r="I13" s="15">
        <v>1</v>
      </c>
      <c r="J13" s="15">
        <v>4</v>
      </c>
      <c r="K13" s="15">
        <v>8</v>
      </c>
      <c r="L13" s="15">
        <v>105</v>
      </c>
      <c r="M13" s="12" t="inlineStr">
        <is>
          <t xml:space="preserve"/>
        </is>
      </c>
      <c r="N13" s="12" t="inlineStr">
        <is>
          <t xml:space="preserve"/>
        </is>
      </c>
      <c r="O13" s="12" t="inlineStr">
        <is>
          <t xml:space="preserve">インプレー（打球）</t>
        </is>
      </c>
      <c r="P13" s="15">
        <v>1</v>
      </c>
      <c r="Q13" s="15">
        <v>2</v>
      </c>
      <c r="R13" s="15">
        <v>1</v>
      </c>
      <c r="S13" s="15">
        <v>2</v>
      </c>
      <c r="T13" s="12" t="inlineStr">
        <is>
          <t xml:space="preserve">区間未取得</t>
        </is>
      </c>
      <c r="U13" s="12" t="inlineStr">
        <is>
          <t xml:space="preserve">対象</t>
        </is>
      </c>
      <c r="V13" s="12" t="inlineStr">
        <is>
          <t xml:space="preserve">架空データ・実測ではありません</t>
        </is>
      </c>
      <c r="W13" s="12" t="inlineStr">
        <is>
          <t xml:space="preserve"/>
        </is>
      </c>
      <c r="X13" s="19">
        <v>46325.37758101852</v>
      </c>
      <c r="Y13" s="12" t="inlineStr">
        <is>
          <t xml:space="preserve">pa-003</t>
        </is>
      </c>
      <c r="Z13" s="12" t="inlineStr">
        <is>
          <t xml:space="preserve">pitch-008</t>
        </is>
      </c>
      <c r="AA13" s="12" t="inlineStr">
        <is>
          <t xml:space="preserve"/>
        </is>
      </c>
      <c r="AB13" s="12" t="inlineStr">
        <is>
          <t xml:space="preserve">home-1</t>
        </is>
      </c>
      <c r="AC13" s="12" t="inlineStr">
        <is>
          <t xml:space="preserve">away-3</t>
        </is>
      </c>
    </row>
    <row r="14" ht="28" customHeight="1">
      <c r="A14" s="31">
        <v>9</v>
      </c>
      <c r="B14" s="31">
        <v>1</v>
      </c>
      <c r="C14" s="30" t="inlineStr">
        <is>
          <t xml:space="preserve">表</t>
        </is>
      </c>
      <c r="D14" s="30" t="inlineStr">
        <is>
          <t xml:space="preserve">つばめウイングス</t>
        </is>
      </c>
      <c r="E14" s="30" t="inlineStr">
        <is>
          <t xml:space="preserve">1</t>
        </is>
      </c>
      <c r="F14" s="30" t="inlineStr">
        <is>
          <t xml:space="preserve">ななせ りょう</t>
        </is>
      </c>
      <c r="G14" s="31">
        <v>4</v>
      </c>
      <c r="H14" s="30" t="inlineStr">
        <is>
          <t xml:space="preserve">しらいし はる</t>
        </is>
      </c>
      <c r="I14" s="31">
        <v>1</v>
      </c>
      <c r="J14" s="31">
        <v>1</v>
      </c>
      <c r="K14" s="31">
        <v>9</v>
      </c>
      <c r="L14" s="31">
        <v>101</v>
      </c>
      <c r="M14" s="30" t="inlineStr">
        <is>
          <t xml:space="preserve"/>
        </is>
      </c>
      <c r="N14" s="30" t="inlineStr">
        <is>
          <t xml:space="preserve"/>
        </is>
      </c>
      <c r="O14" s="30" t="inlineStr">
        <is>
          <t xml:space="preserve">見逃しストライク</t>
        </is>
      </c>
      <c r="P14" s="31">
        <v>0</v>
      </c>
      <c r="Q14" s="31">
        <v>0</v>
      </c>
      <c r="R14" s="31">
        <v>0</v>
      </c>
      <c r="S14" s="31">
        <v>1</v>
      </c>
      <c r="T14" s="30" t="inlineStr">
        <is>
          <t xml:space="preserve">区間未取得</t>
        </is>
      </c>
      <c r="U14" s="30" t="inlineStr">
        <is>
          <t xml:space="preserve">対象</t>
        </is>
      </c>
      <c r="V14" s="30" t="inlineStr">
        <is>
          <t xml:space="preserve">架空データ・実測ではありません</t>
        </is>
      </c>
      <c r="W14" s="30" t="inlineStr">
        <is>
          <t xml:space="preserve"/>
        </is>
      </c>
      <c r="X14" s="43">
        <v>46325.37820601852</v>
      </c>
      <c r="Y14" s="30" t="inlineStr">
        <is>
          <t xml:space="preserve">pa-004</t>
        </is>
      </c>
      <c r="Z14" s="30" t="inlineStr">
        <is>
          <t xml:space="preserve">pitch-009</t>
        </is>
      </c>
      <c r="AA14" s="30" t="inlineStr">
        <is>
          <t xml:space="preserve"/>
        </is>
      </c>
      <c r="AB14" s="30" t="inlineStr">
        <is>
          <t xml:space="preserve">home-1</t>
        </is>
      </c>
      <c r="AC14" s="30" t="inlineStr">
        <is>
          <t xml:space="preserve">away-4</t>
        </is>
      </c>
    </row>
    <row r="15" ht="28" customHeight="1">
      <c r="A15" s="15">
        <v>10</v>
      </c>
      <c r="B15" s="15">
        <v>1</v>
      </c>
      <c r="C15" s="12" t="inlineStr">
        <is>
          <t xml:space="preserve">表</t>
        </is>
      </c>
      <c r="D15" s="12" t="inlineStr">
        <is>
          <t xml:space="preserve">つばめウイングス</t>
        </is>
      </c>
      <c r="E15" s="12" t="inlineStr">
        <is>
          <t xml:space="preserve">1</t>
        </is>
      </c>
      <c r="F15" s="12" t="inlineStr">
        <is>
          <t xml:space="preserve">ななせ りょう</t>
        </is>
      </c>
      <c r="G15" s="15">
        <v>4</v>
      </c>
      <c r="H15" s="12" t="inlineStr">
        <is>
          <t xml:space="preserve">しらいし はる</t>
        </is>
      </c>
      <c r="I15" s="15">
        <v>1</v>
      </c>
      <c r="J15" s="15">
        <v>2</v>
      </c>
      <c r="K15" s="15">
        <v>10</v>
      </c>
      <c r="L15" s="15">
        <v>108</v>
      </c>
      <c r="M15" s="12" t="inlineStr">
        <is>
          <t xml:space="preserve"/>
        </is>
      </c>
      <c r="N15" s="12" t="inlineStr">
        <is>
          <t xml:space="preserve"/>
        </is>
      </c>
      <c r="O15" s="12" t="inlineStr">
        <is>
          <t xml:space="preserve">ボール</t>
        </is>
      </c>
      <c r="P15" s="15">
        <v>0</v>
      </c>
      <c r="Q15" s="15">
        <v>1</v>
      </c>
      <c r="R15" s="15">
        <v>1</v>
      </c>
      <c r="S15" s="15">
        <v>1</v>
      </c>
      <c r="T15" s="12" t="inlineStr">
        <is>
          <t xml:space="preserve">区間未取得</t>
        </is>
      </c>
      <c r="U15" s="12" t="inlineStr">
        <is>
          <t xml:space="preserve">対象</t>
        </is>
      </c>
      <c r="V15" s="12" t="inlineStr">
        <is>
          <t xml:space="preserve">架空データ・実測ではありません</t>
        </is>
      </c>
      <c r="W15" s="12" t="inlineStr">
        <is>
          <t xml:space="preserve"/>
        </is>
      </c>
      <c r="X15" s="19">
        <v>46325.37847222222</v>
      </c>
      <c r="Y15" s="12" t="inlineStr">
        <is>
          <t xml:space="preserve">pa-004</t>
        </is>
      </c>
      <c r="Z15" s="12" t="inlineStr">
        <is>
          <t xml:space="preserve">pitch-010</t>
        </is>
      </c>
      <c r="AA15" s="12" t="inlineStr">
        <is>
          <t xml:space="preserve"/>
        </is>
      </c>
      <c r="AB15" s="12" t="inlineStr">
        <is>
          <t xml:space="preserve">home-1</t>
        </is>
      </c>
      <c r="AC15" s="12" t="inlineStr">
        <is>
          <t xml:space="preserve">away-4</t>
        </is>
      </c>
    </row>
    <row r="16" ht="28" customHeight="1">
      <c r="A16" s="31">
        <v>11</v>
      </c>
      <c r="B16" s="31">
        <v>1</v>
      </c>
      <c r="C16" s="30" t="inlineStr">
        <is>
          <t xml:space="preserve">表</t>
        </is>
      </c>
      <c r="D16" s="30" t="inlineStr">
        <is>
          <t xml:space="preserve">つばめウイングス</t>
        </is>
      </c>
      <c r="E16" s="30" t="inlineStr">
        <is>
          <t xml:space="preserve">1</t>
        </is>
      </c>
      <c r="F16" s="30" t="inlineStr">
        <is>
          <t xml:space="preserve">ななせ りょう</t>
        </is>
      </c>
      <c r="G16" s="31">
        <v>4</v>
      </c>
      <c r="H16" s="30" t="inlineStr">
        <is>
          <t xml:space="preserve">しらいし はる</t>
        </is>
      </c>
      <c r="I16" s="31">
        <v>1</v>
      </c>
      <c r="J16" s="31">
        <v>3</v>
      </c>
      <c r="K16" s="31">
        <v>11</v>
      </c>
      <c r="L16" s="31">
        <v>104</v>
      </c>
      <c r="M16" s="30" t="inlineStr">
        <is>
          <t xml:space="preserve"/>
        </is>
      </c>
      <c r="N16" s="30" t="inlineStr">
        <is>
          <t xml:space="preserve"/>
        </is>
      </c>
      <c r="O16" s="30" t="inlineStr">
        <is>
          <t xml:space="preserve">ファール</t>
        </is>
      </c>
      <c r="P16" s="31">
        <v>1</v>
      </c>
      <c r="Q16" s="31">
        <v>1</v>
      </c>
      <c r="R16" s="31">
        <v>1</v>
      </c>
      <c r="S16" s="31">
        <v>2</v>
      </c>
      <c r="T16" s="30" t="inlineStr">
        <is>
          <t xml:space="preserve">区間未取得</t>
        </is>
      </c>
      <c r="U16" s="30" t="inlineStr">
        <is>
          <t xml:space="preserve">対象</t>
        </is>
      </c>
      <c r="V16" s="30" t="inlineStr">
        <is>
          <t xml:space="preserve">架空データ・実測ではありません</t>
        </is>
      </c>
      <c r="W16" s="30" t="inlineStr">
        <is>
          <t xml:space="preserve"/>
        </is>
      </c>
      <c r="X16" s="43">
        <v>46325.37873842593</v>
      </c>
      <c r="Y16" s="30" t="inlineStr">
        <is>
          <t xml:space="preserve">pa-004</t>
        </is>
      </c>
      <c r="Z16" s="30" t="inlineStr">
        <is>
          <t xml:space="preserve">pitch-011</t>
        </is>
      </c>
      <c r="AA16" s="30" t="inlineStr">
        <is>
          <t xml:space="preserve"/>
        </is>
      </c>
      <c r="AB16" s="30" t="inlineStr">
        <is>
          <t xml:space="preserve">home-1</t>
        </is>
      </c>
      <c r="AC16" s="30" t="inlineStr">
        <is>
          <t xml:space="preserve">away-4</t>
        </is>
      </c>
    </row>
    <row r="17" ht="28" customHeight="1">
      <c r="A17" s="15">
        <v>12</v>
      </c>
      <c r="B17" s="15">
        <v>1</v>
      </c>
      <c r="C17" s="12" t="inlineStr">
        <is>
          <t xml:space="preserve">表</t>
        </is>
      </c>
      <c r="D17" s="12" t="inlineStr">
        <is>
          <t xml:space="preserve">つばめウイングス</t>
        </is>
      </c>
      <c r="E17" s="12" t="inlineStr">
        <is>
          <t xml:space="preserve">1</t>
        </is>
      </c>
      <c r="F17" s="12" t="inlineStr">
        <is>
          <t xml:space="preserve">ななせ りょう</t>
        </is>
      </c>
      <c r="G17" s="15">
        <v>4</v>
      </c>
      <c r="H17" s="12" t="inlineStr">
        <is>
          <t xml:space="preserve">しらいし はる</t>
        </is>
      </c>
      <c r="I17" s="15">
        <v>1</v>
      </c>
      <c r="J17" s="15">
        <v>4</v>
      </c>
      <c r="K17" s="15">
        <v>12</v>
      </c>
      <c r="L17" s="15">
        <v>111</v>
      </c>
      <c r="M17" s="12" t="inlineStr">
        <is>
          <t xml:space="preserve"/>
        </is>
      </c>
      <c r="N17" s="12" t="inlineStr">
        <is>
          <t xml:space="preserve"/>
        </is>
      </c>
      <c r="O17" s="12" t="inlineStr">
        <is>
          <t xml:space="preserve">空振り</t>
        </is>
      </c>
      <c r="P17" s="15">
        <v>1</v>
      </c>
      <c r="Q17" s="15">
        <v>2</v>
      </c>
      <c r="R17" s="15">
        <v>1</v>
      </c>
      <c r="S17" s="15">
        <v>3</v>
      </c>
      <c r="T17" s="12" t="inlineStr">
        <is>
          <t xml:space="preserve">区間未取得</t>
        </is>
      </c>
      <c r="U17" s="12" t="inlineStr">
        <is>
          <t xml:space="preserve">対象</t>
        </is>
      </c>
      <c r="V17" s="12" t="inlineStr">
        <is>
          <t xml:space="preserve">架空データ・実測ではありません</t>
        </is>
      </c>
      <c r="W17" s="12" t="inlineStr">
        <is>
          <t xml:space="preserve"/>
        </is>
      </c>
      <c r="X17" s="19">
        <v>46325.379004629634</v>
      </c>
      <c r="Y17" s="12" t="inlineStr">
        <is>
          <t xml:space="preserve">pa-004</t>
        </is>
      </c>
      <c r="Z17" s="12" t="inlineStr">
        <is>
          <t xml:space="preserve">pitch-012</t>
        </is>
      </c>
      <c r="AA17" s="12" t="inlineStr">
        <is>
          <t xml:space="preserve"/>
        </is>
      </c>
      <c r="AB17" s="12" t="inlineStr">
        <is>
          <t xml:space="preserve">home-1</t>
        </is>
      </c>
      <c r="AC17" s="12" t="inlineStr">
        <is>
          <t xml:space="preserve">away-4</t>
        </is>
      </c>
    </row>
    <row r="18" ht="28" customHeight="1">
      <c r="A18" s="31">
        <v>13</v>
      </c>
      <c r="B18" s="31">
        <v>1</v>
      </c>
      <c r="C18" s="30" t="inlineStr">
        <is>
          <t xml:space="preserve">表</t>
        </is>
      </c>
      <c r="D18" s="30" t="inlineStr">
        <is>
          <t xml:space="preserve">つばめウイングス</t>
        </is>
      </c>
      <c r="E18" s="30" t="inlineStr">
        <is>
          <t xml:space="preserve">1</t>
        </is>
      </c>
      <c r="F18" s="30" t="inlineStr">
        <is>
          <t xml:space="preserve">ななせ りょう</t>
        </is>
      </c>
      <c r="G18" s="31">
        <v>5</v>
      </c>
      <c r="H18" s="30" t="inlineStr">
        <is>
          <t xml:space="preserve">かざま りく</t>
        </is>
      </c>
      <c r="I18" s="31">
        <v>1</v>
      </c>
      <c r="J18" s="31">
        <v>1</v>
      </c>
      <c r="K18" s="31">
        <v>13</v>
      </c>
      <c r="L18" s="31">
        <v>107</v>
      </c>
      <c r="M18" s="30" t="inlineStr">
        <is>
          <t xml:space="preserve"/>
        </is>
      </c>
      <c r="N18" s="30" t="inlineStr">
        <is>
          <t xml:space="preserve"/>
        </is>
      </c>
      <c r="O18" s="30" t="inlineStr">
        <is>
          <t xml:space="preserve">ボール</t>
        </is>
      </c>
      <c r="P18" s="31">
        <v>0</v>
      </c>
      <c r="Q18" s="31">
        <v>0</v>
      </c>
      <c r="R18" s="31">
        <v>1</v>
      </c>
      <c r="S18" s="31">
        <v>0</v>
      </c>
      <c r="T18" s="30" t="inlineStr">
        <is>
          <t xml:space="preserve">区間未取得</t>
        </is>
      </c>
      <c r="U18" s="30" t="inlineStr">
        <is>
          <t xml:space="preserve">対象</t>
        </is>
      </c>
      <c r="V18" s="30" t="inlineStr">
        <is>
          <t xml:space="preserve">架空データ・実測ではありません</t>
        </is>
      </c>
      <c r="W18" s="30" t="inlineStr">
        <is>
          <t xml:space="preserve"/>
        </is>
      </c>
      <c r="X18" s="43">
        <v>46325.379629629635</v>
      </c>
      <c r="Y18" s="30" t="inlineStr">
        <is>
          <t xml:space="preserve">pa-005</t>
        </is>
      </c>
      <c r="Z18" s="30" t="inlineStr">
        <is>
          <t xml:space="preserve">pitch-013</t>
        </is>
      </c>
      <c r="AA18" s="30" t="inlineStr">
        <is>
          <t xml:space="preserve"/>
        </is>
      </c>
      <c r="AB18" s="30" t="inlineStr">
        <is>
          <t xml:space="preserve">home-1</t>
        </is>
      </c>
      <c r="AC18" s="30" t="inlineStr">
        <is>
          <t xml:space="preserve">away-5</t>
        </is>
      </c>
    </row>
    <row r="19" ht="28" customHeight="1">
      <c r="A19" s="15">
        <v>14</v>
      </c>
      <c r="B19" s="15">
        <v>1</v>
      </c>
      <c r="C19" s="12" t="inlineStr">
        <is>
          <t xml:space="preserve">表</t>
        </is>
      </c>
      <c r="D19" s="12" t="inlineStr">
        <is>
          <t xml:space="preserve">つばめウイングス</t>
        </is>
      </c>
      <c r="E19" s="12" t="inlineStr">
        <is>
          <t xml:space="preserve">1</t>
        </is>
      </c>
      <c r="F19" s="12" t="inlineStr">
        <is>
          <t xml:space="preserve">ななせ りょう</t>
        </is>
      </c>
      <c r="G19" s="15">
        <v>5</v>
      </c>
      <c r="H19" s="12" t="inlineStr">
        <is>
          <t xml:space="preserve">かざま りく</t>
        </is>
      </c>
      <c r="I19" s="15">
        <v>1</v>
      </c>
      <c r="J19" s="15">
        <v>2</v>
      </c>
      <c r="K19" s="15">
        <v>14</v>
      </c>
      <c r="L19" s="15">
        <v>103</v>
      </c>
      <c r="M19" s="12" t="inlineStr">
        <is>
          <t xml:space="preserve"/>
        </is>
      </c>
      <c r="N19" s="12" t="inlineStr">
        <is>
          <t xml:space="preserve"/>
        </is>
      </c>
      <c r="O19" s="12" t="inlineStr">
        <is>
          <t xml:space="preserve">見逃しストライク</t>
        </is>
      </c>
      <c r="P19" s="15">
        <v>1</v>
      </c>
      <c r="Q19" s="15">
        <v>0</v>
      </c>
      <c r="R19" s="15">
        <v>1</v>
      </c>
      <c r="S19" s="15">
        <v>1</v>
      </c>
      <c r="T19" s="12" t="inlineStr">
        <is>
          <t xml:space="preserve">区間未取得</t>
        </is>
      </c>
      <c r="U19" s="12" t="inlineStr">
        <is>
          <t xml:space="preserve">対象</t>
        </is>
      </c>
      <c r="V19" s="12" t="inlineStr">
        <is>
          <t xml:space="preserve">架空データ・実測ではありません</t>
        </is>
      </c>
      <c r="W19" s="12" t="inlineStr">
        <is>
          <t xml:space="preserve"/>
        </is>
      </c>
      <c r="X19" s="19">
        <v>46325.379895833335</v>
      </c>
      <c r="Y19" s="12" t="inlineStr">
        <is>
          <t xml:space="preserve">pa-005</t>
        </is>
      </c>
      <c r="Z19" s="12" t="inlineStr">
        <is>
          <t xml:space="preserve">pitch-014</t>
        </is>
      </c>
      <c r="AA19" s="12" t="inlineStr">
        <is>
          <t xml:space="preserve"/>
        </is>
      </c>
      <c r="AB19" s="12" t="inlineStr">
        <is>
          <t xml:space="preserve">home-1</t>
        </is>
      </c>
      <c r="AC19" s="12" t="inlineStr">
        <is>
          <t xml:space="preserve">away-5</t>
        </is>
      </c>
    </row>
    <row r="20" ht="28" customHeight="1">
      <c r="A20" s="31">
        <v>15</v>
      </c>
      <c r="B20" s="31">
        <v>1</v>
      </c>
      <c r="C20" s="30" t="inlineStr">
        <is>
          <t xml:space="preserve">表</t>
        </is>
      </c>
      <c r="D20" s="30" t="inlineStr">
        <is>
          <t xml:space="preserve">つばめウイングス</t>
        </is>
      </c>
      <c r="E20" s="30" t="inlineStr">
        <is>
          <t xml:space="preserve">1</t>
        </is>
      </c>
      <c r="F20" s="30" t="inlineStr">
        <is>
          <t xml:space="preserve">ななせ りょう</t>
        </is>
      </c>
      <c r="G20" s="31">
        <v>5</v>
      </c>
      <c r="H20" s="30" t="inlineStr">
        <is>
          <t xml:space="preserve">かざま りく</t>
        </is>
      </c>
      <c r="I20" s="31">
        <v>1</v>
      </c>
      <c r="J20" s="31">
        <v>3</v>
      </c>
      <c r="K20" s="31">
        <v>15</v>
      </c>
      <c r="L20" s="31">
        <v>110</v>
      </c>
      <c r="M20" s="30" t="inlineStr">
        <is>
          <t xml:space="preserve"/>
        </is>
      </c>
      <c r="N20" s="30" t="inlineStr">
        <is>
          <t xml:space="preserve"/>
        </is>
      </c>
      <c r="O20" s="30" t="inlineStr">
        <is>
          <t xml:space="preserve">インプレー（打球）</t>
        </is>
      </c>
      <c r="P20" s="31">
        <v>1</v>
      </c>
      <c r="Q20" s="31">
        <v>1</v>
      </c>
      <c r="R20" s="31">
        <v>1</v>
      </c>
      <c r="S20" s="31">
        <v>1</v>
      </c>
      <c r="T20" s="30" t="inlineStr">
        <is>
          <t xml:space="preserve">区間未取得</t>
        </is>
      </c>
      <c r="U20" s="30" t="inlineStr">
        <is>
          <t xml:space="preserve">対象</t>
        </is>
      </c>
      <c r="V20" s="30" t="inlineStr">
        <is>
          <t xml:space="preserve">架空データ・実測ではありません</t>
        </is>
      </c>
      <c r="W20" s="30" t="inlineStr">
        <is>
          <t xml:space="preserve"/>
        </is>
      </c>
      <c r="X20" s="43">
        <v>46325.380162037036</v>
      </c>
      <c r="Y20" s="30" t="inlineStr">
        <is>
          <t xml:space="preserve">pa-005</t>
        </is>
      </c>
      <c r="Z20" s="30" t="inlineStr">
        <is>
          <t xml:space="preserve">pitch-015</t>
        </is>
      </c>
      <c r="AA20" s="30" t="inlineStr">
        <is>
          <t xml:space="preserve"/>
        </is>
      </c>
      <c r="AB20" s="30" t="inlineStr">
        <is>
          <t xml:space="preserve">home-1</t>
        </is>
      </c>
      <c r="AC20" s="30" t="inlineStr">
        <is>
          <t xml:space="preserve">away-5</t>
        </is>
      </c>
    </row>
    <row r="21" ht="28" customHeight="1">
      <c r="A21" s="15">
        <v>16</v>
      </c>
      <c r="B21" s="15">
        <v>1</v>
      </c>
      <c r="C21" s="12" t="inlineStr">
        <is>
          <t xml:space="preserve">裏</t>
        </is>
      </c>
      <c r="D21" s="12" t="inlineStr">
        <is>
          <t xml:space="preserve">うぐいすスターズ</t>
        </is>
      </c>
      <c r="E21" s="12" t="inlineStr">
        <is>
          <t xml:space="preserve">1</t>
        </is>
      </c>
      <c r="F21" s="12" t="inlineStr">
        <is>
          <t xml:space="preserve">あおい れん</t>
        </is>
      </c>
      <c r="G21" s="15">
        <v>1</v>
      </c>
      <c r="H21" s="12" t="inlineStr">
        <is>
          <t xml:space="preserve">ななせ りょう</t>
        </is>
      </c>
      <c r="I21" s="15">
        <v>1</v>
      </c>
      <c r="J21" s="15">
        <v>1</v>
      </c>
      <c r="K21" s="15">
        <v>1</v>
      </c>
      <c r="L21" s="15">
        <v>103</v>
      </c>
      <c r="M21" s="12" t="inlineStr">
        <is>
          <t xml:space="preserve"/>
        </is>
      </c>
      <c r="N21" s="12" t="inlineStr">
        <is>
          <t xml:space="preserve"/>
        </is>
      </c>
      <c r="O21" s="12" t="inlineStr">
        <is>
          <t xml:space="preserve">ボール</t>
        </is>
      </c>
      <c r="P21" s="15">
        <v>0</v>
      </c>
      <c r="Q21" s="15">
        <v>0</v>
      </c>
      <c r="R21" s="15">
        <v>1</v>
      </c>
      <c r="S21" s="15">
        <v>0</v>
      </c>
      <c r="T21" s="12" t="inlineStr">
        <is>
          <t xml:space="preserve">区間未取得</t>
        </is>
      </c>
      <c r="U21" s="12" t="inlineStr">
        <is>
          <t xml:space="preserve">対象</t>
        </is>
      </c>
      <c r="V21" s="12" t="inlineStr">
        <is>
          <t xml:space="preserve">架空データ・実測ではありません</t>
        </is>
      </c>
      <c r="W21" s="12" t="inlineStr">
        <is>
          <t xml:space="preserve"/>
        </is>
      </c>
      <c r="X21" s="19">
        <v>46325.3818287037</v>
      </c>
      <c r="Y21" s="12" t="inlineStr">
        <is>
          <t xml:space="preserve">pa-006</t>
        </is>
      </c>
      <c r="Z21" s="12" t="inlineStr">
        <is>
          <t xml:space="preserve">pitch-016</t>
        </is>
      </c>
      <c r="AA21" s="12" t="inlineStr">
        <is>
          <t xml:space="preserve"/>
        </is>
      </c>
      <c r="AB21" s="12" t="inlineStr">
        <is>
          <t xml:space="preserve">away-1</t>
        </is>
      </c>
      <c r="AC21" s="12" t="inlineStr">
        <is>
          <t xml:space="preserve">home-1</t>
        </is>
      </c>
    </row>
    <row r="22" ht="28" customHeight="1">
      <c r="A22" s="31">
        <v>17</v>
      </c>
      <c r="B22" s="31">
        <v>1</v>
      </c>
      <c r="C22" s="30" t="inlineStr">
        <is>
          <t xml:space="preserve">裏</t>
        </is>
      </c>
      <c r="D22" s="30" t="inlineStr">
        <is>
          <t xml:space="preserve">うぐいすスターズ</t>
        </is>
      </c>
      <c r="E22" s="30" t="inlineStr">
        <is>
          <t xml:space="preserve">1</t>
        </is>
      </c>
      <c r="F22" s="30" t="inlineStr">
        <is>
          <t xml:space="preserve">あおい れん</t>
        </is>
      </c>
      <c r="G22" s="31">
        <v>1</v>
      </c>
      <c r="H22" s="30" t="inlineStr">
        <is>
          <t xml:space="preserve">ななせ りょう</t>
        </is>
      </c>
      <c r="I22" s="31">
        <v>1</v>
      </c>
      <c r="J22" s="31">
        <v>2</v>
      </c>
      <c r="K22" s="31">
        <v>2</v>
      </c>
      <c r="L22" s="31">
        <v>99</v>
      </c>
      <c r="M22" s="30" t="inlineStr">
        <is>
          <t xml:space="preserve"/>
        </is>
      </c>
      <c r="N22" s="30" t="inlineStr">
        <is>
          <t xml:space="preserve"/>
        </is>
      </c>
      <c r="O22" s="30" t="inlineStr">
        <is>
          <t xml:space="preserve">見逃しストライク</t>
        </is>
      </c>
      <c r="P22" s="31">
        <v>1</v>
      </c>
      <c r="Q22" s="31">
        <v>0</v>
      </c>
      <c r="R22" s="31">
        <v>1</v>
      </c>
      <c r="S22" s="31">
        <v>1</v>
      </c>
      <c r="T22" s="30" t="inlineStr">
        <is>
          <t xml:space="preserve">区間未取得</t>
        </is>
      </c>
      <c r="U22" s="30" t="inlineStr">
        <is>
          <t xml:space="preserve">対象</t>
        </is>
      </c>
      <c r="V22" s="30" t="inlineStr">
        <is>
          <t xml:space="preserve">架空データ・実測ではありません</t>
        </is>
      </c>
      <c r="W22" s="30" t="inlineStr">
        <is>
          <t xml:space="preserve"/>
        </is>
      </c>
      <c r="X22" s="43">
        <v>46325.38209490741</v>
      </c>
      <c r="Y22" s="30" t="inlineStr">
        <is>
          <t xml:space="preserve">pa-006</t>
        </is>
      </c>
      <c r="Z22" s="30" t="inlineStr">
        <is>
          <t xml:space="preserve">pitch-017</t>
        </is>
      </c>
      <c r="AA22" s="30" t="inlineStr">
        <is>
          <t xml:space="preserve"/>
        </is>
      </c>
      <c r="AB22" s="30" t="inlineStr">
        <is>
          <t xml:space="preserve">away-1</t>
        </is>
      </c>
      <c r="AC22" s="30" t="inlineStr">
        <is>
          <t xml:space="preserve">home-1</t>
        </is>
      </c>
    </row>
    <row r="23" ht="28" customHeight="1">
      <c r="A23" s="15">
        <v>18</v>
      </c>
      <c r="B23" s="15">
        <v>1</v>
      </c>
      <c r="C23" s="12" t="inlineStr">
        <is>
          <t xml:space="preserve">裏</t>
        </is>
      </c>
      <c r="D23" s="12" t="inlineStr">
        <is>
          <t xml:space="preserve">うぐいすスターズ</t>
        </is>
      </c>
      <c r="E23" s="12" t="inlineStr">
        <is>
          <t xml:space="preserve">1</t>
        </is>
      </c>
      <c r="F23" s="12" t="inlineStr">
        <is>
          <t xml:space="preserve">あおい れん</t>
        </is>
      </c>
      <c r="G23" s="15">
        <v>1</v>
      </c>
      <c r="H23" s="12" t="inlineStr">
        <is>
          <t xml:space="preserve">ななせ りょう</t>
        </is>
      </c>
      <c r="I23" s="15">
        <v>1</v>
      </c>
      <c r="J23" s="15">
        <v>3</v>
      </c>
      <c r="K23" s="15">
        <v>3</v>
      </c>
      <c r="L23" s="15">
        <v>106</v>
      </c>
      <c r="M23" s="12" t="inlineStr">
        <is>
          <t xml:space="preserve"/>
        </is>
      </c>
      <c r="N23" s="12" t="inlineStr">
        <is>
          <t xml:space="preserve"/>
        </is>
      </c>
      <c r="O23" s="12" t="inlineStr">
        <is>
          <t xml:space="preserve">ファール</t>
        </is>
      </c>
      <c r="P23" s="15">
        <v>1</v>
      </c>
      <c r="Q23" s="15">
        <v>1</v>
      </c>
      <c r="R23" s="15">
        <v>1</v>
      </c>
      <c r="S23" s="15">
        <v>2</v>
      </c>
      <c r="T23" s="12" t="inlineStr">
        <is>
          <t xml:space="preserve">区間未取得</t>
        </is>
      </c>
      <c r="U23" s="12" t="inlineStr">
        <is>
          <t xml:space="preserve">対象</t>
        </is>
      </c>
      <c r="V23" s="12" t="inlineStr">
        <is>
          <t xml:space="preserve">架空データ・実測ではありません</t>
        </is>
      </c>
      <c r="W23" s="12" t="inlineStr">
        <is>
          <t xml:space="preserve"/>
        </is>
      </c>
      <c r="X23" s="19">
        <v>46325.382361111115</v>
      </c>
      <c r="Y23" s="12" t="inlineStr">
        <is>
          <t xml:space="preserve">pa-006</t>
        </is>
      </c>
      <c r="Z23" s="12" t="inlineStr">
        <is>
          <t xml:space="preserve">pitch-018</t>
        </is>
      </c>
      <c r="AA23" s="12" t="inlineStr">
        <is>
          <t xml:space="preserve"/>
        </is>
      </c>
      <c r="AB23" s="12" t="inlineStr">
        <is>
          <t xml:space="preserve">away-1</t>
        </is>
      </c>
      <c r="AC23" s="12" t="inlineStr">
        <is>
          <t xml:space="preserve">home-1</t>
        </is>
      </c>
    </row>
    <row r="24" ht="28" customHeight="1">
      <c r="A24" s="31">
        <v>19</v>
      </c>
      <c r="B24" s="31">
        <v>1</v>
      </c>
      <c r="C24" s="30" t="inlineStr">
        <is>
          <t xml:space="preserve">裏</t>
        </is>
      </c>
      <c r="D24" s="30" t="inlineStr">
        <is>
          <t xml:space="preserve">うぐいすスターズ</t>
        </is>
      </c>
      <c r="E24" s="30" t="inlineStr">
        <is>
          <t xml:space="preserve">1</t>
        </is>
      </c>
      <c r="F24" s="30" t="inlineStr">
        <is>
          <t xml:space="preserve">あおい れん</t>
        </is>
      </c>
      <c r="G24" s="31">
        <v>1</v>
      </c>
      <c r="H24" s="30" t="inlineStr">
        <is>
          <t xml:space="preserve">ななせ りょう</t>
        </is>
      </c>
      <c r="I24" s="31">
        <v>1</v>
      </c>
      <c r="J24" s="31">
        <v>4</v>
      </c>
      <c r="K24" s="31">
        <v>4</v>
      </c>
      <c r="L24" s="31">
        <v>102</v>
      </c>
      <c r="M24" s="30" t="inlineStr">
        <is>
          <t xml:space="preserve"/>
        </is>
      </c>
      <c r="N24" s="30" t="inlineStr">
        <is>
          <t xml:space="preserve"/>
        </is>
      </c>
      <c r="O24" s="30" t="inlineStr">
        <is>
          <t xml:space="preserve">インプレー（打球）</t>
        </is>
      </c>
      <c r="P24" s="31">
        <v>1</v>
      </c>
      <c r="Q24" s="31">
        <v>2</v>
      </c>
      <c r="R24" s="31">
        <v>1</v>
      </c>
      <c r="S24" s="31">
        <v>2</v>
      </c>
      <c r="T24" s="30" t="inlineStr">
        <is>
          <t xml:space="preserve">区間未取得</t>
        </is>
      </c>
      <c r="U24" s="30" t="inlineStr">
        <is>
          <t xml:space="preserve">対象</t>
        </is>
      </c>
      <c r="V24" s="30" t="inlineStr">
        <is>
          <t xml:space="preserve">架空データ・実測ではありません</t>
        </is>
      </c>
      <c r="W24" s="30" t="inlineStr">
        <is>
          <t xml:space="preserve"/>
        </is>
      </c>
      <c r="X24" s="43">
        <v>46325.382627314815</v>
      </c>
      <c r="Y24" s="30" t="inlineStr">
        <is>
          <t xml:space="preserve">pa-006</t>
        </is>
      </c>
      <c r="Z24" s="30" t="inlineStr">
        <is>
          <t xml:space="preserve">pitch-019</t>
        </is>
      </c>
      <c r="AA24" s="30" t="inlineStr">
        <is>
          <t xml:space="preserve"/>
        </is>
      </c>
      <c r="AB24" s="30" t="inlineStr">
        <is>
          <t xml:space="preserve">away-1</t>
        </is>
      </c>
      <c r="AC24" s="30" t="inlineStr">
        <is>
          <t xml:space="preserve">home-1</t>
        </is>
      </c>
    </row>
    <row r="25" ht="28" customHeight="1">
      <c r="A25" s="15">
        <v>20</v>
      </c>
      <c r="B25" s="15">
        <v>1</v>
      </c>
      <c r="C25" s="12" t="inlineStr">
        <is>
          <t xml:space="preserve">裏</t>
        </is>
      </c>
      <c r="D25" s="12" t="inlineStr">
        <is>
          <t xml:space="preserve">うぐいすスターズ</t>
        </is>
      </c>
      <c r="E25" s="12" t="inlineStr">
        <is>
          <t xml:space="preserve">1</t>
        </is>
      </c>
      <c r="F25" s="12" t="inlineStr">
        <is>
          <t xml:space="preserve">あおい れん</t>
        </is>
      </c>
      <c r="G25" s="15">
        <v>2</v>
      </c>
      <c r="H25" s="12" t="inlineStr">
        <is>
          <t xml:space="preserve">あさひ つばさ</t>
        </is>
      </c>
      <c r="I25" s="15">
        <v>1</v>
      </c>
      <c r="J25" s="15">
        <v>1</v>
      </c>
      <c r="K25" s="15">
        <v>5</v>
      </c>
      <c r="L25" s="15">
        <v>98</v>
      </c>
      <c r="M25" s="12" t="inlineStr">
        <is>
          <t xml:space="preserve"/>
        </is>
      </c>
      <c r="N25" s="12" t="inlineStr">
        <is>
          <t xml:space="preserve"/>
        </is>
      </c>
      <c r="O25" s="12" t="inlineStr">
        <is>
          <t xml:space="preserve">見逃しストライク</t>
        </is>
      </c>
      <c r="P25" s="15">
        <v>0</v>
      </c>
      <c r="Q25" s="15">
        <v>0</v>
      </c>
      <c r="R25" s="15">
        <v>0</v>
      </c>
      <c r="S25" s="15">
        <v>1</v>
      </c>
      <c r="T25" s="12" t="inlineStr">
        <is>
          <t xml:space="preserve">区間未取得</t>
        </is>
      </c>
      <c r="U25" s="12" t="inlineStr">
        <is>
          <t xml:space="preserve">対象</t>
        </is>
      </c>
      <c r="V25" s="12" t="inlineStr">
        <is>
          <t xml:space="preserve">架空データ・実測ではありません</t>
        </is>
      </c>
      <c r="W25" s="12" t="inlineStr">
        <is>
          <t xml:space="preserve"/>
        </is>
      </c>
      <c r="X25" s="19">
        <v>46325.383252314816</v>
      </c>
      <c r="Y25" s="12" t="inlineStr">
        <is>
          <t xml:space="preserve">pa-007</t>
        </is>
      </c>
      <c r="Z25" s="12" t="inlineStr">
        <is>
          <t xml:space="preserve">pitch-020</t>
        </is>
      </c>
      <c r="AA25" s="12" t="inlineStr">
        <is>
          <t xml:space="preserve"/>
        </is>
      </c>
      <c r="AB25" s="12" t="inlineStr">
        <is>
          <t xml:space="preserve">away-1</t>
        </is>
      </c>
      <c r="AC25" s="12" t="inlineStr">
        <is>
          <t xml:space="preserve">home-2</t>
        </is>
      </c>
    </row>
    <row r="26" ht="28" customHeight="1">
      <c r="A26" s="31">
        <v>21</v>
      </c>
      <c r="B26" s="31">
        <v>1</v>
      </c>
      <c r="C26" s="30" t="inlineStr">
        <is>
          <t xml:space="preserve">裏</t>
        </is>
      </c>
      <c r="D26" s="30" t="inlineStr">
        <is>
          <t xml:space="preserve">うぐいすスターズ</t>
        </is>
      </c>
      <c r="E26" s="30" t="inlineStr">
        <is>
          <t xml:space="preserve">1</t>
        </is>
      </c>
      <c r="F26" s="30" t="inlineStr">
        <is>
          <t xml:space="preserve">あおい れん</t>
        </is>
      </c>
      <c r="G26" s="31">
        <v>2</v>
      </c>
      <c r="H26" s="30" t="inlineStr">
        <is>
          <t xml:space="preserve">あさひ つばさ</t>
        </is>
      </c>
      <c r="I26" s="31">
        <v>1</v>
      </c>
      <c r="J26" s="31">
        <v>2</v>
      </c>
      <c r="K26" s="31">
        <v>6</v>
      </c>
      <c r="L26" s="31">
        <v>105</v>
      </c>
      <c r="M26" s="30" t="inlineStr">
        <is>
          <t xml:space="preserve"/>
        </is>
      </c>
      <c r="N26" s="30" t="inlineStr">
        <is>
          <t xml:space="preserve"/>
        </is>
      </c>
      <c r="O26" s="30" t="inlineStr">
        <is>
          <t xml:space="preserve">インプレー（打球）</t>
        </is>
      </c>
      <c r="P26" s="31">
        <v>0</v>
      </c>
      <c r="Q26" s="31">
        <v>1</v>
      </c>
      <c r="R26" s="31">
        <v>0</v>
      </c>
      <c r="S26" s="31">
        <v>1</v>
      </c>
      <c r="T26" s="30" t="inlineStr">
        <is>
          <t xml:space="preserve">区間未取得</t>
        </is>
      </c>
      <c r="U26" s="30" t="inlineStr">
        <is>
          <t xml:space="preserve">対象</t>
        </is>
      </c>
      <c r="V26" s="30" t="inlineStr">
        <is>
          <t xml:space="preserve">架空データ・実測ではありません</t>
        </is>
      </c>
      <c r="W26" s="30" t="inlineStr">
        <is>
          <t xml:space="preserve"/>
        </is>
      </c>
      <c r="X26" s="43">
        <v>46325.383518518516</v>
      </c>
      <c r="Y26" s="30" t="inlineStr">
        <is>
          <t xml:space="preserve">pa-007</t>
        </is>
      </c>
      <c r="Z26" s="30" t="inlineStr">
        <is>
          <t xml:space="preserve">pitch-021</t>
        </is>
      </c>
      <c r="AA26" s="30" t="inlineStr">
        <is>
          <t xml:space="preserve"/>
        </is>
      </c>
      <c r="AB26" s="30" t="inlineStr">
        <is>
          <t xml:space="preserve">away-1</t>
        </is>
      </c>
      <c r="AC26" s="30" t="inlineStr">
        <is>
          <t xml:space="preserve">home-2</t>
        </is>
      </c>
    </row>
    <row r="27" ht="28" customHeight="1">
      <c r="A27" s="15">
        <v>22</v>
      </c>
      <c r="B27" s="15">
        <v>1</v>
      </c>
      <c r="C27" s="12" t="inlineStr">
        <is>
          <t xml:space="preserve">裏</t>
        </is>
      </c>
      <c r="D27" s="12" t="inlineStr">
        <is>
          <t xml:space="preserve">うぐいすスターズ</t>
        </is>
      </c>
      <c r="E27" s="12" t="inlineStr">
        <is>
          <t xml:space="preserve">1</t>
        </is>
      </c>
      <c r="F27" s="12" t="inlineStr">
        <is>
          <t xml:space="preserve">あおい れん</t>
        </is>
      </c>
      <c r="G27" s="15">
        <v>3</v>
      </c>
      <c r="H27" s="12" t="inlineStr">
        <is>
          <t xml:space="preserve">みなと はると</t>
        </is>
      </c>
      <c r="I27" s="15">
        <v>1</v>
      </c>
      <c r="J27" s="15">
        <v>1</v>
      </c>
      <c r="K27" s="15">
        <v>7</v>
      </c>
      <c r="L27" s="15">
        <v>101</v>
      </c>
      <c r="M27" s="12" t="inlineStr">
        <is>
          <t xml:space="preserve"/>
        </is>
      </c>
      <c r="N27" s="12" t="inlineStr">
        <is>
          <t xml:space="preserve"/>
        </is>
      </c>
      <c r="O27" s="12" t="inlineStr">
        <is>
          <t xml:space="preserve">ボール</t>
        </is>
      </c>
      <c r="P27" s="15">
        <v>0</v>
      </c>
      <c r="Q27" s="15">
        <v>0</v>
      </c>
      <c r="R27" s="15">
        <v>1</v>
      </c>
      <c r="S27" s="15">
        <v>0</v>
      </c>
      <c r="T27" s="12" t="inlineStr">
        <is>
          <t xml:space="preserve">区間未取得</t>
        </is>
      </c>
      <c r="U27" s="12" t="inlineStr">
        <is>
          <t xml:space="preserve">対象</t>
        </is>
      </c>
      <c r="V27" s="12" t="inlineStr">
        <is>
          <t xml:space="preserve">架空データ・実測ではありません</t>
        </is>
      </c>
      <c r="W27" s="12" t="inlineStr">
        <is>
          <t xml:space="preserve"/>
        </is>
      </c>
      <c r="X27" s="19">
        <v>46325.38414351852</v>
      </c>
      <c r="Y27" s="12" t="inlineStr">
        <is>
          <t xml:space="preserve">pa-008</t>
        </is>
      </c>
      <c r="Z27" s="12" t="inlineStr">
        <is>
          <t xml:space="preserve">pitch-022</t>
        </is>
      </c>
      <c r="AA27" s="12" t="inlineStr">
        <is>
          <t xml:space="preserve"/>
        </is>
      </c>
      <c r="AB27" s="12" t="inlineStr">
        <is>
          <t xml:space="preserve">away-1</t>
        </is>
      </c>
      <c r="AC27" s="12" t="inlineStr">
        <is>
          <t xml:space="preserve">home-3</t>
        </is>
      </c>
    </row>
    <row r="28" ht="28" customHeight="1">
      <c r="A28" s="31">
        <v>23</v>
      </c>
      <c r="B28" s="31">
        <v>1</v>
      </c>
      <c r="C28" s="30" t="inlineStr">
        <is>
          <t xml:space="preserve">裏</t>
        </is>
      </c>
      <c r="D28" s="30" t="inlineStr">
        <is>
          <t xml:space="preserve">うぐいすスターズ</t>
        </is>
      </c>
      <c r="E28" s="30" t="inlineStr">
        <is>
          <t xml:space="preserve">1</t>
        </is>
      </c>
      <c r="F28" s="30" t="inlineStr">
        <is>
          <t xml:space="preserve">あおい れん</t>
        </is>
      </c>
      <c r="G28" s="31">
        <v>3</v>
      </c>
      <c r="H28" s="30" t="inlineStr">
        <is>
          <t xml:space="preserve">みなと はると</t>
        </is>
      </c>
      <c r="I28" s="31">
        <v>1</v>
      </c>
      <c r="J28" s="31">
        <v>2</v>
      </c>
      <c r="K28" s="31">
        <v>8</v>
      </c>
      <c r="L28" s="31">
        <v>108</v>
      </c>
      <c r="M28" s="30" t="inlineStr">
        <is>
          <t xml:space="preserve"/>
        </is>
      </c>
      <c r="N28" s="30" t="inlineStr">
        <is>
          <t xml:space="preserve"/>
        </is>
      </c>
      <c r="O28" s="30" t="inlineStr">
        <is>
          <t xml:space="preserve">見逃しストライク</t>
        </is>
      </c>
      <c r="P28" s="31">
        <v>1</v>
      </c>
      <c r="Q28" s="31">
        <v>0</v>
      </c>
      <c r="R28" s="31">
        <v>1</v>
      </c>
      <c r="S28" s="31">
        <v>1</v>
      </c>
      <c r="T28" s="30" t="inlineStr">
        <is>
          <t xml:space="preserve">区間未取得</t>
        </is>
      </c>
      <c r="U28" s="30" t="inlineStr">
        <is>
          <t xml:space="preserve">対象</t>
        </is>
      </c>
      <c r="V28" s="30" t="inlineStr">
        <is>
          <t xml:space="preserve">架空データ・実測ではありません</t>
        </is>
      </c>
      <c r="W28" s="30" t="inlineStr">
        <is>
          <t xml:space="preserve"/>
        </is>
      </c>
      <c r="X28" s="43">
        <v>46325.38440972222</v>
      </c>
      <c r="Y28" s="30" t="inlineStr">
        <is>
          <t xml:space="preserve">pa-008</t>
        </is>
      </c>
      <c r="Z28" s="30" t="inlineStr">
        <is>
          <t xml:space="preserve">pitch-023</t>
        </is>
      </c>
      <c r="AA28" s="30" t="inlineStr">
        <is>
          <t xml:space="preserve"/>
        </is>
      </c>
      <c r="AB28" s="30" t="inlineStr">
        <is>
          <t xml:space="preserve">away-1</t>
        </is>
      </c>
      <c r="AC28" s="30" t="inlineStr">
        <is>
          <t xml:space="preserve">home-3</t>
        </is>
      </c>
    </row>
    <row r="29" ht="28" customHeight="1">
      <c r="A29" s="15">
        <v>24</v>
      </c>
      <c r="B29" s="15">
        <v>1</v>
      </c>
      <c r="C29" s="12" t="inlineStr">
        <is>
          <t xml:space="preserve">裏</t>
        </is>
      </c>
      <c r="D29" s="12" t="inlineStr">
        <is>
          <t xml:space="preserve">うぐいすスターズ</t>
        </is>
      </c>
      <c r="E29" s="12" t="inlineStr">
        <is>
          <t xml:space="preserve">1</t>
        </is>
      </c>
      <c r="F29" s="12" t="inlineStr">
        <is>
          <t xml:space="preserve">あおい れん</t>
        </is>
      </c>
      <c r="G29" s="15">
        <v>3</v>
      </c>
      <c r="H29" s="12" t="inlineStr">
        <is>
          <t xml:space="preserve">みなと はると</t>
        </is>
      </c>
      <c r="I29" s="15">
        <v>1</v>
      </c>
      <c r="J29" s="15">
        <v>3</v>
      </c>
      <c r="K29" s="15">
        <v>9</v>
      </c>
      <c r="L29" s="15">
        <v>104</v>
      </c>
      <c r="M29" s="12" t="inlineStr">
        <is>
          <t xml:space="preserve"/>
        </is>
      </c>
      <c r="N29" s="12" t="inlineStr">
        <is>
          <t xml:space="preserve"/>
        </is>
      </c>
      <c r="O29" s="12" t="inlineStr">
        <is>
          <t xml:space="preserve">インプレー（打球）</t>
        </is>
      </c>
      <c r="P29" s="15">
        <v>1</v>
      </c>
      <c r="Q29" s="15">
        <v>1</v>
      </c>
      <c r="R29" s="15">
        <v>1</v>
      </c>
      <c r="S29" s="15">
        <v>1</v>
      </c>
      <c r="T29" s="12" t="inlineStr">
        <is>
          <t xml:space="preserve">区間未取得</t>
        </is>
      </c>
      <c r="U29" s="12" t="inlineStr">
        <is>
          <t xml:space="preserve">対象</t>
        </is>
      </c>
      <c r="V29" s="12" t="inlineStr">
        <is>
          <t xml:space="preserve">架空データ・実測ではありません</t>
        </is>
      </c>
      <c r="W29" s="12" t="inlineStr">
        <is>
          <t xml:space="preserve"/>
        </is>
      </c>
      <c r="X29" s="19">
        <v>46325.384675925925</v>
      </c>
      <c r="Y29" s="12" t="inlineStr">
        <is>
          <t xml:space="preserve">pa-008</t>
        </is>
      </c>
      <c r="Z29" s="12" t="inlineStr">
        <is>
          <t xml:space="preserve">pitch-024</t>
        </is>
      </c>
      <c r="AA29" s="12" t="inlineStr">
        <is>
          <t xml:space="preserve"/>
        </is>
      </c>
      <c r="AB29" s="12" t="inlineStr">
        <is>
          <t xml:space="preserve">away-1</t>
        </is>
      </c>
      <c r="AC29" s="12" t="inlineStr">
        <is>
          <t xml:space="preserve">home-3</t>
        </is>
      </c>
    </row>
    <row r="30" ht="28" customHeight="1">
      <c r="A30" s="31">
        <v>25</v>
      </c>
      <c r="B30" s="31">
        <v>1</v>
      </c>
      <c r="C30" s="30" t="inlineStr">
        <is>
          <t xml:space="preserve">裏</t>
        </is>
      </c>
      <c r="D30" s="30" t="inlineStr">
        <is>
          <t xml:space="preserve">うぐいすスターズ</t>
        </is>
      </c>
      <c r="E30" s="30" t="inlineStr">
        <is>
          <t xml:space="preserve">1</t>
        </is>
      </c>
      <c r="F30" s="30" t="inlineStr">
        <is>
          <t xml:space="preserve">あおい れん</t>
        </is>
      </c>
      <c r="G30" s="31">
        <v>4</v>
      </c>
      <c r="H30" s="30" t="inlineStr">
        <is>
          <t xml:space="preserve">ふじの けい</t>
        </is>
      </c>
      <c r="I30" s="31">
        <v>1</v>
      </c>
      <c r="J30" s="31">
        <v>1</v>
      </c>
      <c r="K30" s="31">
        <v>10</v>
      </c>
      <c r="L30" s="31">
        <v>100</v>
      </c>
      <c r="M30" s="30" t="inlineStr">
        <is>
          <t xml:space="preserve"/>
        </is>
      </c>
      <c r="N30" s="30" t="inlineStr">
        <is>
          <t xml:space="preserve"/>
        </is>
      </c>
      <c r="O30" s="30" t="inlineStr">
        <is>
          <t xml:space="preserve">見逃しストライク</t>
        </is>
      </c>
      <c r="P30" s="31">
        <v>0</v>
      </c>
      <c r="Q30" s="31">
        <v>0</v>
      </c>
      <c r="R30" s="31">
        <v>0</v>
      </c>
      <c r="S30" s="31">
        <v>1</v>
      </c>
      <c r="T30" s="30" t="inlineStr">
        <is>
          <t xml:space="preserve">区間未取得</t>
        </is>
      </c>
      <c r="U30" s="30" t="inlineStr">
        <is>
          <t xml:space="preserve">対象</t>
        </is>
      </c>
      <c r="V30" s="30" t="inlineStr">
        <is>
          <t xml:space="preserve">架空データ・実測ではありません</t>
        </is>
      </c>
      <c r="W30" s="30" t="inlineStr">
        <is>
          <t xml:space="preserve"/>
        </is>
      </c>
      <c r="X30" s="43">
        <v>46325.385300925926</v>
      </c>
      <c r="Y30" s="30" t="inlineStr">
        <is>
          <t xml:space="preserve">pa-009</t>
        </is>
      </c>
      <c r="Z30" s="30" t="inlineStr">
        <is>
          <t xml:space="preserve">pitch-025</t>
        </is>
      </c>
      <c r="AA30" s="30" t="inlineStr">
        <is>
          <t xml:space="preserve"/>
        </is>
      </c>
      <c r="AB30" s="30" t="inlineStr">
        <is>
          <t xml:space="preserve">away-1</t>
        </is>
      </c>
      <c r="AC30" s="30" t="inlineStr">
        <is>
          <t xml:space="preserve">home-4</t>
        </is>
      </c>
    </row>
    <row r="31" ht="28" customHeight="1">
      <c r="A31" s="15">
        <v>26</v>
      </c>
      <c r="B31" s="15">
        <v>1</v>
      </c>
      <c r="C31" s="12" t="inlineStr">
        <is>
          <t xml:space="preserve">裏</t>
        </is>
      </c>
      <c r="D31" s="12" t="inlineStr">
        <is>
          <t xml:space="preserve">うぐいすスターズ</t>
        </is>
      </c>
      <c r="E31" s="12" t="inlineStr">
        <is>
          <t xml:space="preserve">1</t>
        </is>
      </c>
      <c r="F31" s="12" t="inlineStr">
        <is>
          <t xml:space="preserve">あおい れん</t>
        </is>
      </c>
      <c r="G31" s="15">
        <v>4</v>
      </c>
      <c r="H31" s="12" t="inlineStr">
        <is>
          <t xml:space="preserve">ふじの けい</t>
        </is>
      </c>
      <c r="I31" s="15">
        <v>1</v>
      </c>
      <c r="J31" s="15">
        <v>2</v>
      </c>
      <c r="K31" s="15">
        <v>11</v>
      </c>
      <c r="L31" s="15">
        <v>107</v>
      </c>
      <c r="M31" s="12" t="inlineStr">
        <is>
          <t xml:space="preserve"/>
        </is>
      </c>
      <c r="N31" s="12" t="inlineStr">
        <is>
          <t xml:space="preserve"/>
        </is>
      </c>
      <c r="O31" s="12" t="inlineStr">
        <is>
          <t xml:space="preserve">ボール</t>
        </is>
      </c>
      <c r="P31" s="15">
        <v>0</v>
      </c>
      <c r="Q31" s="15">
        <v>1</v>
      </c>
      <c r="R31" s="15">
        <v>1</v>
      </c>
      <c r="S31" s="15">
        <v>1</v>
      </c>
      <c r="T31" s="12" t="inlineStr">
        <is>
          <t xml:space="preserve">区間未取得</t>
        </is>
      </c>
      <c r="U31" s="12" t="inlineStr">
        <is>
          <t xml:space="preserve">対象</t>
        </is>
      </c>
      <c r="V31" s="12" t="inlineStr">
        <is>
          <t xml:space="preserve">架空データ・実測ではありません</t>
        </is>
      </c>
      <c r="W31" s="12" t="inlineStr">
        <is>
          <t xml:space="preserve"/>
        </is>
      </c>
      <c r="X31" s="19">
        <v>46325.38556712963</v>
      </c>
      <c r="Y31" s="12" t="inlineStr">
        <is>
          <t xml:space="preserve">pa-009</t>
        </is>
      </c>
      <c r="Z31" s="12" t="inlineStr">
        <is>
          <t xml:space="preserve">pitch-026</t>
        </is>
      </c>
      <c r="AA31" s="12" t="inlineStr">
        <is>
          <t xml:space="preserve"/>
        </is>
      </c>
      <c r="AB31" s="12" t="inlineStr">
        <is>
          <t xml:space="preserve">away-1</t>
        </is>
      </c>
      <c r="AC31" s="12" t="inlineStr">
        <is>
          <t xml:space="preserve">home-4</t>
        </is>
      </c>
    </row>
    <row r="32" ht="28" customHeight="1">
      <c r="A32" s="31">
        <v>27</v>
      </c>
      <c r="B32" s="31">
        <v>1</v>
      </c>
      <c r="C32" s="30" t="inlineStr">
        <is>
          <t xml:space="preserve">裏</t>
        </is>
      </c>
      <c r="D32" s="30" t="inlineStr">
        <is>
          <t xml:space="preserve">うぐいすスターズ</t>
        </is>
      </c>
      <c r="E32" s="30" t="inlineStr">
        <is>
          <t xml:space="preserve">1</t>
        </is>
      </c>
      <c r="F32" s="30" t="inlineStr">
        <is>
          <t xml:space="preserve">あおい れん</t>
        </is>
      </c>
      <c r="G32" s="31">
        <v>4</v>
      </c>
      <c r="H32" s="30" t="inlineStr">
        <is>
          <t xml:space="preserve">ふじの けい</t>
        </is>
      </c>
      <c r="I32" s="31">
        <v>1</v>
      </c>
      <c r="J32" s="31">
        <v>3</v>
      </c>
      <c r="K32" s="31">
        <v>12</v>
      </c>
      <c r="L32" s="31">
        <v>103</v>
      </c>
      <c r="M32" s="30" t="inlineStr">
        <is>
          <t xml:space="preserve"/>
        </is>
      </c>
      <c r="N32" s="30" t="inlineStr">
        <is>
          <t xml:space="preserve"/>
        </is>
      </c>
      <c r="O32" s="30" t="inlineStr">
        <is>
          <t xml:space="preserve">ファール</t>
        </is>
      </c>
      <c r="P32" s="31">
        <v>1</v>
      </c>
      <c r="Q32" s="31">
        <v>1</v>
      </c>
      <c r="R32" s="31">
        <v>1</v>
      </c>
      <c r="S32" s="31">
        <v>2</v>
      </c>
      <c r="T32" s="30" t="inlineStr">
        <is>
          <t xml:space="preserve">区間未取得</t>
        </is>
      </c>
      <c r="U32" s="30" t="inlineStr">
        <is>
          <t xml:space="preserve">対象</t>
        </is>
      </c>
      <c r="V32" s="30" t="inlineStr">
        <is>
          <t xml:space="preserve">架空データ・実測ではありません</t>
        </is>
      </c>
      <c r="W32" s="30" t="inlineStr">
        <is>
          <t xml:space="preserve"/>
        </is>
      </c>
      <c r="X32" s="43">
        <v>46325.385833333334</v>
      </c>
      <c r="Y32" s="30" t="inlineStr">
        <is>
          <t xml:space="preserve">pa-009</t>
        </is>
      </c>
      <c r="Z32" s="30" t="inlineStr">
        <is>
          <t xml:space="preserve">pitch-027</t>
        </is>
      </c>
      <c r="AA32" s="30" t="inlineStr">
        <is>
          <t xml:space="preserve"/>
        </is>
      </c>
      <c r="AB32" s="30" t="inlineStr">
        <is>
          <t xml:space="preserve">away-1</t>
        </is>
      </c>
      <c r="AC32" s="30" t="inlineStr">
        <is>
          <t xml:space="preserve">home-4</t>
        </is>
      </c>
    </row>
    <row r="33" ht="28" customHeight="1">
      <c r="A33" s="15">
        <v>28</v>
      </c>
      <c r="B33" s="15">
        <v>1</v>
      </c>
      <c r="C33" s="12" t="inlineStr">
        <is>
          <t xml:space="preserve">裏</t>
        </is>
      </c>
      <c r="D33" s="12" t="inlineStr">
        <is>
          <t xml:space="preserve">うぐいすスターズ</t>
        </is>
      </c>
      <c r="E33" s="12" t="inlineStr">
        <is>
          <t xml:space="preserve">1</t>
        </is>
      </c>
      <c r="F33" s="12" t="inlineStr">
        <is>
          <t xml:space="preserve">あおい れん</t>
        </is>
      </c>
      <c r="G33" s="15">
        <v>4</v>
      </c>
      <c r="H33" s="12" t="inlineStr">
        <is>
          <t xml:space="preserve">ふじの けい</t>
        </is>
      </c>
      <c r="I33" s="15">
        <v>1</v>
      </c>
      <c r="J33" s="15">
        <v>4</v>
      </c>
      <c r="K33" s="15">
        <v>13</v>
      </c>
      <c r="L33" s="15">
        <v>99</v>
      </c>
      <c r="M33" s="12" t="inlineStr">
        <is>
          <t xml:space="preserve"/>
        </is>
      </c>
      <c r="N33" s="12" t="inlineStr">
        <is>
          <t xml:space="preserve"/>
        </is>
      </c>
      <c r="O33" s="12" t="inlineStr">
        <is>
          <t xml:space="preserve">空振り</t>
        </is>
      </c>
      <c r="P33" s="15">
        <v>1</v>
      </c>
      <c r="Q33" s="15">
        <v>2</v>
      </c>
      <c r="R33" s="15">
        <v>1</v>
      </c>
      <c r="S33" s="15">
        <v>3</v>
      </c>
      <c r="T33" s="12" t="inlineStr">
        <is>
          <t xml:space="preserve">区間未取得</t>
        </is>
      </c>
      <c r="U33" s="12" t="inlineStr">
        <is>
          <t xml:space="preserve">対象</t>
        </is>
      </c>
      <c r="V33" s="12" t="inlineStr">
        <is>
          <t xml:space="preserve">架空データ・実測ではありません</t>
        </is>
      </c>
      <c r="W33" s="12" t="inlineStr">
        <is>
          <t xml:space="preserve"/>
        </is>
      </c>
      <c r="X33" s="19">
        <v>46325.386099537034</v>
      </c>
      <c r="Y33" s="12" t="inlineStr">
        <is>
          <t xml:space="preserve">pa-009</t>
        </is>
      </c>
      <c r="Z33" s="12" t="inlineStr">
        <is>
          <t xml:space="preserve">pitch-028</t>
        </is>
      </c>
      <c r="AA33" s="12" t="inlineStr">
        <is>
          <t xml:space="preserve"/>
        </is>
      </c>
      <c r="AB33" s="12" t="inlineStr">
        <is>
          <t xml:space="preserve">away-1</t>
        </is>
      </c>
      <c r="AC33" s="12" t="inlineStr">
        <is>
          <t xml:space="preserve">home-4</t>
        </is>
      </c>
    </row>
    <row r="34" ht="28" customHeight="1">
      <c r="A34" s="31">
        <v>29</v>
      </c>
      <c r="B34" s="31">
        <v>2</v>
      </c>
      <c r="C34" s="30" t="inlineStr">
        <is>
          <t xml:space="preserve">表</t>
        </is>
      </c>
      <c r="D34" s="30" t="inlineStr">
        <is>
          <t xml:space="preserve">つばめウイングス</t>
        </is>
      </c>
      <c r="E34" s="30" t="inlineStr">
        <is>
          <t xml:space="preserve">1</t>
        </is>
      </c>
      <c r="F34" s="30" t="inlineStr">
        <is>
          <t xml:space="preserve">ななせ りょう</t>
        </is>
      </c>
      <c r="G34" s="31">
        <v>6</v>
      </c>
      <c r="H34" s="30" t="inlineStr">
        <is>
          <t xml:space="preserve">きりたに あき</t>
        </is>
      </c>
      <c r="I34" s="31">
        <v>1</v>
      </c>
      <c r="J34" s="31">
        <v>1</v>
      </c>
      <c r="K34" s="31">
        <v>16</v>
      </c>
      <c r="L34" s="31">
        <v>101</v>
      </c>
      <c r="M34" s="30" t="inlineStr">
        <is>
          <t xml:space="preserve"/>
        </is>
      </c>
      <c r="N34" s="30" t="inlineStr">
        <is>
          <t xml:space="preserve"/>
        </is>
      </c>
      <c r="O34" s="30" t="inlineStr">
        <is>
          <t xml:space="preserve">ボール</t>
        </is>
      </c>
      <c r="P34" s="31">
        <v>0</v>
      </c>
      <c r="Q34" s="31">
        <v>0</v>
      </c>
      <c r="R34" s="31">
        <v>1</v>
      </c>
      <c r="S34" s="31">
        <v>0</v>
      </c>
      <c r="T34" s="30" t="inlineStr">
        <is>
          <t xml:space="preserve">区間未取得</t>
        </is>
      </c>
      <c r="U34" s="30" t="inlineStr">
        <is>
          <t xml:space="preserve">対象</t>
        </is>
      </c>
      <c r="V34" s="30" t="inlineStr">
        <is>
          <t xml:space="preserve">架空データ・実測ではありません</t>
        </is>
      </c>
      <c r="W34" s="30" t="inlineStr">
        <is>
          <t xml:space="preserve"/>
        </is>
      </c>
      <c r="X34" s="43">
        <v>46325.387766203705</v>
      </c>
      <c r="Y34" s="30" t="inlineStr">
        <is>
          <t xml:space="preserve">pa-010</t>
        </is>
      </c>
      <c r="Z34" s="30" t="inlineStr">
        <is>
          <t xml:space="preserve">pitch-029</t>
        </is>
      </c>
      <c r="AA34" s="30" t="inlineStr">
        <is>
          <t xml:space="preserve"/>
        </is>
      </c>
      <c r="AB34" s="30" t="inlineStr">
        <is>
          <t xml:space="preserve">home-1</t>
        </is>
      </c>
      <c r="AC34" s="30" t="inlineStr">
        <is>
          <t xml:space="preserve">away-6</t>
        </is>
      </c>
    </row>
    <row r="35" ht="28" customHeight="1">
      <c r="A35" s="15">
        <v>30</v>
      </c>
      <c r="B35" s="15">
        <v>2</v>
      </c>
      <c r="C35" s="12" t="inlineStr">
        <is>
          <t xml:space="preserve">表</t>
        </is>
      </c>
      <c r="D35" s="12" t="inlineStr">
        <is>
          <t xml:space="preserve">つばめウイングス</t>
        </is>
      </c>
      <c r="E35" s="12" t="inlineStr">
        <is>
          <t xml:space="preserve">1</t>
        </is>
      </c>
      <c r="F35" s="12" t="inlineStr">
        <is>
          <t xml:space="preserve">ななせ りょう</t>
        </is>
      </c>
      <c r="G35" s="15">
        <v>6</v>
      </c>
      <c r="H35" s="12" t="inlineStr">
        <is>
          <t xml:space="preserve">きりたに あき</t>
        </is>
      </c>
      <c r="I35" s="15">
        <v>1</v>
      </c>
      <c r="J35" s="15">
        <v>2</v>
      </c>
      <c r="K35" s="15">
        <v>17</v>
      </c>
      <c r="L35" s="15">
        <v>108</v>
      </c>
      <c r="M35" s="12" t="inlineStr">
        <is>
          <t xml:space="preserve"/>
        </is>
      </c>
      <c r="N35" s="12" t="inlineStr">
        <is>
          <t xml:space="preserve"/>
        </is>
      </c>
      <c r="O35" s="12" t="inlineStr">
        <is>
          <t xml:space="preserve">見逃しストライク</t>
        </is>
      </c>
      <c r="P35" s="15">
        <v>1</v>
      </c>
      <c r="Q35" s="15">
        <v>0</v>
      </c>
      <c r="R35" s="15">
        <v>1</v>
      </c>
      <c r="S35" s="15">
        <v>1</v>
      </c>
      <c r="T35" s="12" t="inlineStr">
        <is>
          <t xml:space="preserve">区間未取得</t>
        </is>
      </c>
      <c r="U35" s="12" t="inlineStr">
        <is>
          <t xml:space="preserve">対象</t>
        </is>
      </c>
      <c r="V35" s="12" t="inlineStr">
        <is>
          <t xml:space="preserve">架空データ・実測ではありません</t>
        </is>
      </c>
      <c r="W35" s="12" t="inlineStr">
        <is>
          <t xml:space="preserve"/>
        </is>
      </c>
      <c r="X35" s="19">
        <v>46325.38803240741</v>
      </c>
      <c r="Y35" s="12" t="inlineStr">
        <is>
          <t xml:space="preserve">pa-010</t>
        </is>
      </c>
      <c r="Z35" s="12" t="inlineStr">
        <is>
          <t xml:space="preserve">pitch-030</t>
        </is>
      </c>
      <c r="AA35" s="12" t="inlineStr">
        <is>
          <t xml:space="preserve"/>
        </is>
      </c>
      <c r="AB35" s="12" t="inlineStr">
        <is>
          <t xml:space="preserve">home-1</t>
        </is>
      </c>
      <c r="AC35" s="12" t="inlineStr">
        <is>
          <t xml:space="preserve">away-6</t>
        </is>
      </c>
    </row>
    <row r="36" ht="28" customHeight="1">
      <c r="A36" s="31">
        <v>31</v>
      </c>
      <c r="B36" s="31">
        <v>2</v>
      </c>
      <c r="C36" s="30" t="inlineStr">
        <is>
          <t xml:space="preserve">表</t>
        </is>
      </c>
      <c r="D36" s="30" t="inlineStr">
        <is>
          <t xml:space="preserve">つばめウイングス</t>
        </is>
      </c>
      <c r="E36" s="30" t="inlineStr">
        <is>
          <t xml:space="preserve">1</t>
        </is>
      </c>
      <c r="F36" s="30" t="inlineStr">
        <is>
          <t xml:space="preserve">ななせ りょう</t>
        </is>
      </c>
      <c r="G36" s="31">
        <v>6</v>
      </c>
      <c r="H36" s="30" t="inlineStr">
        <is>
          <t xml:space="preserve">きりたに あき</t>
        </is>
      </c>
      <c r="I36" s="31">
        <v>1</v>
      </c>
      <c r="J36" s="31">
        <v>3</v>
      </c>
      <c r="K36" s="31">
        <v>18</v>
      </c>
      <c r="L36" s="31">
        <v>104</v>
      </c>
      <c r="M36" s="30" t="inlineStr">
        <is>
          <t xml:space="preserve"/>
        </is>
      </c>
      <c r="N36" s="30" t="inlineStr">
        <is>
          <t xml:space="preserve"/>
        </is>
      </c>
      <c r="O36" s="30" t="inlineStr">
        <is>
          <t xml:space="preserve">ボール</t>
        </is>
      </c>
      <c r="P36" s="31">
        <v>1</v>
      </c>
      <c r="Q36" s="31">
        <v>1</v>
      </c>
      <c r="R36" s="31">
        <v>2</v>
      </c>
      <c r="S36" s="31">
        <v>1</v>
      </c>
      <c r="T36" s="30" t="inlineStr">
        <is>
          <t xml:space="preserve">区間未取得</t>
        </is>
      </c>
      <c r="U36" s="30" t="inlineStr">
        <is>
          <t xml:space="preserve">対象</t>
        </is>
      </c>
      <c r="V36" s="30" t="inlineStr">
        <is>
          <t xml:space="preserve">架空データ・実測ではありません</t>
        </is>
      </c>
      <c r="W36" s="30" t="inlineStr">
        <is>
          <t xml:space="preserve"/>
        </is>
      </c>
      <c r="X36" s="43">
        <v>46325.38829861111</v>
      </c>
      <c r="Y36" s="30" t="inlineStr">
        <is>
          <t xml:space="preserve">pa-010</t>
        </is>
      </c>
      <c r="Z36" s="30" t="inlineStr">
        <is>
          <t xml:space="preserve">pitch-031</t>
        </is>
      </c>
      <c r="AA36" s="30" t="inlineStr">
        <is>
          <t xml:space="preserve"/>
        </is>
      </c>
      <c r="AB36" s="30" t="inlineStr">
        <is>
          <t xml:space="preserve">home-1</t>
        </is>
      </c>
      <c r="AC36" s="30" t="inlineStr">
        <is>
          <t xml:space="preserve">away-6</t>
        </is>
      </c>
    </row>
    <row r="37" ht="28" customHeight="1">
      <c r="A37" s="15">
        <v>32</v>
      </c>
      <c r="B37" s="15">
        <v>2</v>
      </c>
      <c r="C37" s="12" t="inlineStr">
        <is>
          <t xml:space="preserve">表</t>
        </is>
      </c>
      <c r="D37" s="12" t="inlineStr">
        <is>
          <t xml:space="preserve">つばめウイングス</t>
        </is>
      </c>
      <c r="E37" s="12" t="inlineStr">
        <is>
          <t xml:space="preserve">1</t>
        </is>
      </c>
      <c r="F37" s="12" t="inlineStr">
        <is>
          <t xml:space="preserve">ななせ りょう</t>
        </is>
      </c>
      <c r="G37" s="15">
        <v>6</v>
      </c>
      <c r="H37" s="12" t="inlineStr">
        <is>
          <t xml:space="preserve">きりたに あき</t>
        </is>
      </c>
      <c r="I37" s="15">
        <v>1</v>
      </c>
      <c r="J37" s="15">
        <v>4</v>
      </c>
      <c r="K37" s="15">
        <v>19</v>
      </c>
      <c r="L37" s="15">
        <v>111</v>
      </c>
      <c r="M37" s="12" t="inlineStr">
        <is>
          <t xml:space="preserve"/>
        </is>
      </c>
      <c r="N37" s="12" t="inlineStr">
        <is>
          <t xml:space="preserve"/>
        </is>
      </c>
      <c r="O37" s="12" t="inlineStr">
        <is>
          <t xml:space="preserve">ファール</t>
        </is>
      </c>
      <c r="P37" s="15">
        <v>2</v>
      </c>
      <c r="Q37" s="15">
        <v>1</v>
      </c>
      <c r="R37" s="15">
        <v>2</v>
      </c>
      <c r="S37" s="15">
        <v>2</v>
      </c>
      <c r="T37" s="12" t="inlineStr">
        <is>
          <t xml:space="preserve">区間未取得</t>
        </is>
      </c>
      <c r="U37" s="12" t="inlineStr">
        <is>
          <t xml:space="preserve">対象</t>
        </is>
      </c>
      <c r="V37" s="12" t="inlineStr">
        <is>
          <t xml:space="preserve">架空データ・実測ではありません</t>
        </is>
      </c>
      <c r="W37" s="12" t="inlineStr">
        <is>
          <t xml:space="preserve"/>
        </is>
      </c>
      <c r="X37" s="19">
        <v>46325.38856481481</v>
      </c>
      <c r="Y37" s="12" t="inlineStr">
        <is>
          <t xml:space="preserve">pa-010</t>
        </is>
      </c>
      <c r="Z37" s="12" t="inlineStr">
        <is>
          <t xml:space="preserve">pitch-032</t>
        </is>
      </c>
      <c r="AA37" s="12" t="inlineStr">
        <is>
          <t xml:space="preserve"/>
        </is>
      </c>
      <c r="AB37" s="12" t="inlineStr">
        <is>
          <t xml:space="preserve">home-1</t>
        </is>
      </c>
      <c r="AC37" s="12" t="inlineStr">
        <is>
          <t xml:space="preserve">away-6</t>
        </is>
      </c>
    </row>
    <row r="38" ht="28" customHeight="1">
      <c r="A38" s="31">
        <v>33</v>
      </c>
      <c r="B38" s="31">
        <v>2</v>
      </c>
      <c r="C38" s="30" t="inlineStr">
        <is>
          <t xml:space="preserve">表</t>
        </is>
      </c>
      <c r="D38" s="30" t="inlineStr">
        <is>
          <t xml:space="preserve">つばめウイングス</t>
        </is>
      </c>
      <c r="E38" s="30" t="inlineStr">
        <is>
          <t xml:space="preserve">1</t>
        </is>
      </c>
      <c r="F38" s="30" t="inlineStr">
        <is>
          <t xml:space="preserve">ななせ りょう</t>
        </is>
      </c>
      <c r="G38" s="31">
        <v>6</v>
      </c>
      <c r="H38" s="30" t="inlineStr">
        <is>
          <t xml:space="preserve">きりたに あき</t>
        </is>
      </c>
      <c r="I38" s="31">
        <v>1</v>
      </c>
      <c r="J38" s="31">
        <v>5</v>
      </c>
      <c r="K38" s="31">
        <v>20</v>
      </c>
      <c r="L38" s="31">
        <v>107</v>
      </c>
      <c r="M38" s="30" t="inlineStr">
        <is>
          <t xml:space="preserve"/>
        </is>
      </c>
      <c r="N38" s="30" t="inlineStr">
        <is>
          <t xml:space="preserve"/>
        </is>
      </c>
      <c r="O38" s="30" t="inlineStr">
        <is>
          <t xml:space="preserve">ボール</t>
        </is>
      </c>
      <c r="P38" s="31">
        <v>2</v>
      </c>
      <c r="Q38" s="31">
        <v>2</v>
      </c>
      <c r="R38" s="31">
        <v>3</v>
      </c>
      <c r="S38" s="31">
        <v>2</v>
      </c>
      <c r="T38" s="30" t="inlineStr">
        <is>
          <t xml:space="preserve">区間未取得</t>
        </is>
      </c>
      <c r="U38" s="30" t="inlineStr">
        <is>
          <t xml:space="preserve">対象</t>
        </is>
      </c>
      <c r="V38" s="30" t="inlineStr">
        <is>
          <t xml:space="preserve">架空データ・実測ではありません</t>
        </is>
      </c>
      <c r="W38" s="30" t="inlineStr">
        <is>
          <t xml:space="preserve"/>
        </is>
      </c>
      <c r="X38" s="43">
        <v>46325.388831018514</v>
      </c>
      <c r="Y38" s="30" t="inlineStr">
        <is>
          <t xml:space="preserve">pa-010</t>
        </is>
      </c>
      <c r="Z38" s="30" t="inlineStr">
        <is>
          <t xml:space="preserve">pitch-033</t>
        </is>
      </c>
      <c r="AA38" s="30" t="inlineStr">
        <is>
          <t xml:space="preserve"/>
        </is>
      </c>
      <c r="AB38" s="30" t="inlineStr">
        <is>
          <t xml:space="preserve">home-1</t>
        </is>
      </c>
      <c r="AC38" s="30" t="inlineStr">
        <is>
          <t xml:space="preserve">away-6</t>
        </is>
      </c>
    </row>
    <row r="39" ht="28" customHeight="1">
      <c r="A39" s="15">
        <v>34</v>
      </c>
      <c r="B39" s="15">
        <v>2</v>
      </c>
      <c r="C39" s="12" t="inlineStr">
        <is>
          <t xml:space="preserve">表</t>
        </is>
      </c>
      <c r="D39" s="12" t="inlineStr">
        <is>
          <t xml:space="preserve">つばめウイングス</t>
        </is>
      </c>
      <c r="E39" s="12" t="inlineStr">
        <is>
          <t xml:space="preserve">1</t>
        </is>
      </c>
      <c r="F39" s="12" t="inlineStr">
        <is>
          <t xml:space="preserve">ななせ りょう</t>
        </is>
      </c>
      <c r="G39" s="15">
        <v>6</v>
      </c>
      <c r="H39" s="12" t="inlineStr">
        <is>
          <t xml:space="preserve">きりたに あき</t>
        </is>
      </c>
      <c r="I39" s="15">
        <v>1</v>
      </c>
      <c r="J39" s="15">
        <v>6</v>
      </c>
      <c r="K39" s="15">
        <v>21</v>
      </c>
      <c r="L39" s="15">
        <v>103</v>
      </c>
      <c r="M39" s="12" t="inlineStr">
        <is>
          <t xml:space="preserve"/>
        </is>
      </c>
      <c r="N39" s="12" t="inlineStr">
        <is>
          <t xml:space="preserve"/>
        </is>
      </c>
      <c r="O39" s="12" t="inlineStr">
        <is>
          <t xml:space="preserve">ボール</t>
        </is>
      </c>
      <c r="P39" s="15">
        <v>3</v>
      </c>
      <c r="Q39" s="15">
        <v>2</v>
      </c>
      <c r="R39" s="15">
        <v>4</v>
      </c>
      <c r="S39" s="15">
        <v>2</v>
      </c>
      <c r="T39" s="12" t="inlineStr">
        <is>
          <t xml:space="preserve">区間未取得</t>
        </is>
      </c>
      <c r="U39" s="12" t="inlineStr">
        <is>
          <t xml:space="preserve">対象</t>
        </is>
      </c>
      <c r="V39" s="12" t="inlineStr">
        <is>
          <t xml:space="preserve">架空データ・実測ではありません</t>
        </is>
      </c>
      <c r="W39" s="12" t="inlineStr">
        <is>
          <t xml:space="preserve"/>
        </is>
      </c>
      <c r="X39" s="19">
        <v>46325.38909722222</v>
      </c>
      <c r="Y39" s="12" t="inlineStr">
        <is>
          <t xml:space="preserve">pa-010</t>
        </is>
      </c>
      <c r="Z39" s="12" t="inlineStr">
        <is>
          <t xml:space="preserve">pitch-034</t>
        </is>
      </c>
      <c r="AA39" s="12" t="inlineStr">
        <is>
          <t xml:space="preserve"/>
        </is>
      </c>
      <c r="AB39" s="12" t="inlineStr">
        <is>
          <t xml:space="preserve">home-1</t>
        </is>
      </c>
      <c r="AC39" s="12" t="inlineStr">
        <is>
          <t xml:space="preserve">away-6</t>
        </is>
      </c>
    </row>
    <row r="40" ht="28" customHeight="1">
      <c r="A40" s="31">
        <v>35</v>
      </c>
      <c r="B40" s="31">
        <v>2</v>
      </c>
      <c r="C40" s="30" t="inlineStr">
        <is>
          <t xml:space="preserve">表</t>
        </is>
      </c>
      <c r="D40" s="30" t="inlineStr">
        <is>
          <t xml:space="preserve">つばめウイングス</t>
        </is>
      </c>
      <c r="E40" s="30" t="inlineStr">
        <is>
          <t xml:space="preserve">1</t>
        </is>
      </c>
      <c r="F40" s="30" t="inlineStr">
        <is>
          <t xml:space="preserve">ななせ りょう</t>
        </is>
      </c>
      <c r="G40" s="31">
        <v>7</v>
      </c>
      <c r="H40" s="30" t="inlineStr">
        <is>
          <t xml:space="preserve">おがわ たく</t>
        </is>
      </c>
      <c r="I40" s="31">
        <v>1</v>
      </c>
      <c r="J40" s="31">
        <v>1</v>
      </c>
      <c r="K40" s="31">
        <v>22</v>
      </c>
      <c r="L40" s="31">
        <v>110</v>
      </c>
      <c r="M40" s="30" t="inlineStr">
        <is>
          <t xml:space="preserve"/>
        </is>
      </c>
      <c r="N40" s="30" t="inlineStr">
        <is>
          <t xml:space="preserve"/>
        </is>
      </c>
      <c r="O40" s="30" t="inlineStr">
        <is>
          <t xml:space="preserve">ボール</t>
        </is>
      </c>
      <c r="P40" s="31">
        <v>0</v>
      </c>
      <c r="Q40" s="31">
        <v>0</v>
      </c>
      <c r="R40" s="31">
        <v>1</v>
      </c>
      <c r="S40" s="31">
        <v>0</v>
      </c>
      <c r="T40" s="30" t="inlineStr">
        <is>
          <t xml:space="preserve">区間未取得</t>
        </is>
      </c>
      <c r="U40" s="30" t="inlineStr">
        <is>
          <t xml:space="preserve">対象</t>
        </is>
      </c>
      <c r="V40" s="30" t="inlineStr">
        <is>
          <t xml:space="preserve">架空データ・実測ではありません</t>
        </is>
      </c>
      <c r="W40" s="30" t="inlineStr">
        <is>
          <t xml:space="preserve"/>
        </is>
      </c>
      <c r="X40" s="43">
        <v>46325.38972222222</v>
      </c>
      <c r="Y40" s="30" t="inlineStr">
        <is>
          <t xml:space="preserve">pa-011</t>
        </is>
      </c>
      <c r="Z40" s="30" t="inlineStr">
        <is>
          <t xml:space="preserve">pitch-035</t>
        </is>
      </c>
      <c r="AA40" s="30" t="inlineStr">
        <is>
          <t xml:space="preserve"/>
        </is>
      </c>
      <c r="AB40" s="30" t="inlineStr">
        <is>
          <t xml:space="preserve">home-1</t>
        </is>
      </c>
      <c r="AC40" s="30" t="inlineStr">
        <is>
          <t xml:space="preserve">away-7</t>
        </is>
      </c>
    </row>
    <row r="41" ht="28" customHeight="1">
      <c r="A41" s="15">
        <v>36</v>
      </c>
      <c r="B41" s="15">
        <v>2</v>
      </c>
      <c r="C41" s="12" t="inlineStr">
        <is>
          <t xml:space="preserve">表</t>
        </is>
      </c>
      <c r="D41" s="12" t="inlineStr">
        <is>
          <t xml:space="preserve">つばめウイングス</t>
        </is>
      </c>
      <c r="E41" s="12" t="inlineStr">
        <is>
          <t xml:space="preserve">1</t>
        </is>
      </c>
      <c r="F41" s="12" t="inlineStr">
        <is>
          <t xml:space="preserve">ななせ りょう</t>
        </is>
      </c>
      <c r="G41" s="15">
        <v>7</v>
      </c>
      <c r="H41" s="12" t="inlineStr">
        <is>
          <t xml:space="preserve">おがわ たく</t>
        </is>
      </c>
      <c r="I41" s="15">
        <v>1</v>
      </c>
      <c r="J41" s="15">
        <v>2</v>
      </c>
      <c r="K41" s="15">
        <v>23</v>
      </c>
      <c r="L41" s="15">
        <v>106</v>
      </c>
      <c r="M41" s="12" t="inlineStr">
        <is>
          <t xml:space="preserve"/>
        </is>
      </c>
      <c r="N41" s="12" t="inlineStr">
        <is>
          <t xml:space="preserve"/>
        </is>
      </c>
      <c r="O41" s="12" t="inlineStr">
        <is>
          <t xml:space="preserve">見逃しストライク</t>
        </is>
      </c>
      <c r="P41" s="15">
        <v>1</v>
      </c>
      <c r="Q41" s="15">
        <v>0</v>
      </c>
      <c r="R41" s="15">
        <v>1</v>
      </c>
      <c r="S41" s="15">
        <v>1</v>
      </c>
      <c r="T41" s="12" t="inlineStr">
        <is>
          <t xml:space="preserve">区間未取得</t>
        </is>
      </c>
      <c r="U41" s="12" t="inlineStr">
        <is>
          <t xml:space="preserve">対象</t>
        </is>
      </c>
      <c r="V41" s="12" t="inlineStr">
        <is>
          <t xml:space="preserve">架空データ・実測ではありません</t>
        </is>
      </c>
      <c r="W41" s="12" t="inlineStr">
        <is>
          <t xml:space="preserve"/>
        </is>
      </c>
      <c r="X41" s="19">
        <v>46325.38998842593</v>
      </c>
      <c r="Y41" s="12" t="inlineStr">
        <is>
          <t xml:space="preserve">pa-011</t>
        </is>
      </c>
      <c r="Z41" s="12" t="inlineStr">
        <is>
          <t xml:space="preserve">pitch-036</t>
        </is>
      </c>
      <c r="AA41" s="12" t="inlineStr">
        <is>
          <t xml:space="preserve"/>
        </is>
      </c>
      <c r="AB41" s="12" t="inlineStr">
        <is>
          <t xml:space="preserve">home-1</t>
        </is>
      </c>
      <c r="AC41" s="12" t="inlineStr">
        <is>
          <t xml:space="preserve">away-7</t>
        </is>
      </c>
    </row>
    <row r="42" ht="28" customHeight="1">
      <c r="A42" s="31">
        <v>37</v>
      </c>
      <c r="B42" s="31">
        <v>2</v>
      </c>
      <c r="C42" s="30" t="inlineStr">
        <is>
          <t xml:space="preserve">表</t>
        </is>
      </c>
      <c r="D42" s="30" t="inlineStr">
        <is>
          <t xml:space="preserve">つばめウイングス</t>
        </is>
      </c>
      <c r="E42" s="30" t="inlineStr">
        <is>
          <t xml:space="preserve">1</t>
        </is>
      </c>
      <c r="F42" s="30" t="inlineStr">
        <is>
          <t xml:space="preserve">ななせ りょう</t>
        </is>
      </c>
      <c r="G42" s="31">
        <v>7</v>
      </c>
      <c r="H42" s="30" t="inlineStr">
        <is>
          <t xml:space="preserve">おがわ たく</t>
        </is>
      </c>
      <c r="I42" s="31">
        <v>1</v>
      </c>
      <c r="J42" s="31">
        <v>3</v>
      </c>
      <c r="K42" s="31">
        <v>24</v>
      </c>
      <c r="L42" s="31">
        <v>102</v>
      </c>
      <c r="M42" s="30" t="inlineStr">
        <is>
          <t xml:space="preserve"/>
        </is>
      </c>
      <c r="N42" s="30" t="inlineStr">
        <is>
          <t xml:space="preserve"/>
        </is>
      </c>
      <c r="O42" s="30" t="inlineStr">
        <is>
          <t xml:space="preserve">インプレー（打球）</t>
        </is>
      </c>
      <c r="P42" s="31">
        <v>1</v>
      </c>
      <c r="Q42" s="31">
        <v>1</v>
      </c>
      <c r="R42" s="31">
        <v>1</v>
      </c>
      <c r="S42" s="31">
        <v>1</v>
      </c>
      <c r="T42" s="30" t="inlineStr">
        <is>
          <t xml:space="preserve">区間未取得</t>
        </is>
      </c>
      <c r="U42" s="30" t="inlineStr">
        <is>
          <t xml:space="preserve">対象</t>
        </is>
      </c>
      <c r="V42" s="30" t="inlineStr">
        <is>
          <t xml:space="preserve">架空データ・実測ではありません</t>
        </is>
      </c>
      <c r="W42" s="30" t="inlineStr">
        <is>
          <t xml:space="preserve"/>
        </is>
      </c>
      <c r="X42" s="43">
        <v>46325.39025462963</v>
      </c>
      <c r="Y42" s="30" t="inlineStr">
        <is>
          <t xml:space="preserve">pa-011</t>
        </is>
      </c>
      <c r="Z42" s="30" t="inlineStr">
        <is>
          <t xml:space="preserve">pitch-037</t>
        </is>
      </c>
      <c r="AA42" s="30" t="inlineStr">
        <is>
          <t xml:space="preserve"/>
        </is>
      </c>
      <c r="AB42" s="30" t="inlineStr">
        <is>
          <t xml:space="preserve">home-1</t>
        </is>
      </c>
      <c r="AC42" s="30" t="inlineStr">
        <is>
          <t xml:space="preserve">away-7</t>
        </is>
      </c>
    </row>
    <row r="43" ht="28" customHeight="1">
      <c r="A43" s="15">
        <v>38</v>
      </c>
      <c r="B43" s="15">
        <v>2</v>
      </c>
      <c r="C43" s="12" t="inlineStr">
        <is>
          <t xml:space="preserve">表</t>
        </is>
      </c>
      <c r="D43" s="12" t="inlineStr">
        <is>
          <t xml:space="preserve">つばめウイングス</t>
        </is>
      </c>
      <c r="E43" s="12" t="inlineStr">
        <is>
          <t xml:space="preserve">1</t>
        </is>
      </c>
      <c r="F43" s="12" t="inlineStr">
        <is>
          <t xml:space="preserve">ななせ りょう</t>
        </is>
      </c>
      <c r="G43" s="15">
        <v>8</v>
      </c>
      <c r="H43" s="12" t="inlineStr">
        <is>
          <t xml:space="preserve">しのはら ゆう</t>
        </is>
      </c>
      <c r="I43" s="15">
        <v>1</v>
      </c>
      <c r="J43" s="15">
        <v>1</v>
      </c>
      <c r="K43" s="15">
        <v>25</v>
      </c>
      <c r="L43" s="15">
        <v>109</v>
      </c>
      <c r="M43" s="12" t="inlineStr">
        <is>
          <t xml:space="preserve"/>
        </is>
      </c>
      <c r="N43" s="12" t="inlineStr">
        <is>
          <t xml:space="preserve"/>
        </is>
      </c>
      <c r="O43" s="12" t="inlineStr">
        <is>
          <t xml:space="preserve">ボール</t>
        </is>
      </c>
      <c r="P43" s="15">
        <v>0</v>
      </c>
      <c r="Q43" s="15">
        <v>0</v>
      </c>
      <c r="R43" s="15">
        <v>1</v>
      </c>
      <c r="S43" s="15">
        <v>0</v>
      </c>
      <c r="T43" s="12" t="inlineStr">
        <is>
          <t xml:space="preserve">区間未取得</t>
        </is>
      </c>
      <c r="U43" s="12" t="inlineStr">
        <is>
          <t xml:space="preserve">対象</t>
        </is>
      </c>
      <c r="V43" s="12" t="inlineStr">
        <is>
          <t xml:space="preserve">架空データ・実測ではありません</t>
        </is>
      </c>
      <c r="W43" s="12" t="inlineStr">
        <is>
          <t xml:space="preserve"/>
        </is>
      </c>
      <c r="X43" s="19">
        <v>46325.39087962963</v>
      </c>
      <c r="Y43" s="12" t="inlineStr">
        <is>
          <t xml:space="preserve">pa-012</t>
        </is>
      </c>
      <c r="Z43" s="12" t="inlineStr">
        <is>
          <t xml:space="preserve">pitch-038</t>
        </is>
      </c>
      <c r="AA43" s="12" t="inlineStr">
        <is>
          <t xml:space="preserve"/>
        </is>
      </c>
      <c r="AB43" s="12" t="inlineStr">
        <is>
          <t xml:space="preserve">home-1</t>
        </is>
      </c>
      <c r="AC43" s="12" t="inlineStr">
        <is>
          <t xml:space="preserve">away-8</t>
        </is>
      </c>
    </row>
    <row r="44" ht="28" customHeight="1">
      <c r="A44" s="31">
        <v>39</v>
      </c>
      <c r="B44" s="31">
        <v>2</v>
      </c>
      <c r="C44" s="30" t="inlineStr">
        <is>
          <t xml:space="preserve">表</t>
        </is>
      </c>
      <c r="D44" s="30" t="inlineStr">
        <is>
          <t xml:space="preserve">つばめウイングス</t>
        </is>
      </c>
      <c r="E44" s="30" t="inlineStr">
        <is>
          <t xml:space="preserve">1</t>
        </is>
      </c>
      <c r="F44" s="30" t="inlineStr">
        <is>
          <t xml:space="preserve">ななせ りょう</t>
        </is>
      </c>
      <c r="G44" s="31">
        <v>8</v>
      </c>
      <c r="H44" s="30" t="inlineStr">
        <is>
          <t xml:space="preserve">しのはら ゆう</t>
        </is>
      </c>
      <c r="I44" s="31">
        <v>1</v>
      </c>
      <c r="J44" s="31">
        <v>2</v>
      </c>
      <c r="K44" s="31">
        <v>26</v>
      </c>
      <c r="L44" s="31">
        <v>105</v>
      </c>
      <c r="M44" s="30" t="inlineStr">
        <is>
          <t xml:space="preserve"/>
        </is>
      </c>
      <c r="N44" s="30" t="inlineStr">
        <is>
          <t xml:space="preserve"/>
        </is>
      </c>
      <c r="O44" s="30" t="inlineStr">
        <is>
          <t xml:space="preserve">見逃しストライク</t>
        </is>
      </c>
      <c r="P44" s="31">
        <v>1</v>
      </c>
      <c r="Q44" s="31">
        <v>0</v>
      </c>
      <c r="R44" s="31">
        <v>1</v>
      </c>
      <c r="S44" s="31">
        <v>1</v>
      </c>
      <c r="T44" s="30" t="inlineStr">
        <is>
          <t xml:space="preserve">区間未取得</t>
        </is>
      </c>
      <c r="U44" s="30" t="inlineStr">
        <is>
          <t xml:space="preserve">対象</t>
        </is>
      </c>
      <c r="V44" s="30" t="inlineStr">
        <is>
          <t xml:space="preserve">架空データ・実測ではありません</t>
        </is>
      </c>
      <c r="W44" s="30" t="inlineStr">
        <is>
          <t xml:space="preserve"/>
        </is>
      </c>
      <c r="X44" s="43">
        <v>46325.39114583333</v>
      </c>
      <c r="Y44" s="30" t="inlineStr">
        <is>
          <t xml:space="preserve">pa-012</t>
        </is>
      </c>
      <c r="Z44" s="30" t="inlineStr">
        <is>
          <t xml:space="preserve">pitch-039</t>
        </is>
      </c>
      <c r="AA44" s="30" t="inlineStr">
        <is>
          <t xml:space="preserve"/>
        </is>
      </c>
      <c r="AB44" s="30" t="inlineStr">
        <is>
          <t xml:space="preserve">home-1</t>
        </is>
      </c>
      <c r="AC44" s="30" t="inlineStr">
        <is>
          <t xml:space="preserve">away-8</t>
        </is>
      </c>
    </row>
    <row r="45" ht="28" customHeight="1">
      <c r="A45" s="15">
        <v>40</v>
      </c>
      <c r="B45" s="15">
        <v>2</v>
      </c>
      <c r="C45" s="12" t="inlineStr">
        <is>
          <t xml:space="preserve">表</t>
        </is>
      </c>
      <c r="D45" s="12" t="inlineStr">
        <is>
          <t xml:space="preserve">つばめウイングス</t>
        </is>
      </c>
      <c r="E45" s="12" t="inlineStr">
        <is>
          <t xml:space="preserve">1</t>
        </is>
      </c>
      <c r="F45" s="12" t="inlineStr">
        <is>
          <t xml:space="preserve">ななせ りょう</t>
        </is>
      </c>
      <c r="G45" s="15">
        <v>8</v>
      </c>
      <c r="H45" s="12" t="inlineStr">
        <is>
          <t xml:space="preserve">しのはら ゆう</t>
        </is>
      </c>
      <c r="I45" s="15">
        <v>1</v>
      </c>
      <c r="J45" s="15">
        <v>3</v>
      </c>
      <c r="K45" s="15">
        <v>27</v>
      </c>
      <c r="L45" s="15">
        <v>101</v>
      </c>
      <c r="M45" s="12" t="inlineStr">
        <is>
          <t xml:space="preserve"/>
        </is>
      </c>
      <c r="N45" s="12" t="inlineStr">
        <is>
          <t xml:space="preserve"/>
        </is>
      </c>
      <c r="O45" s="12" t="inlineStr">
        <is>
          <t xml:space="preserve">ファール</t>
        </is>
      </c>
      <c r="P45" s="15">
        <v>1</v>
      </c>
      <c r="Q45" s="15">
        <v>1</v>
      </c>
      <c r="R45" s="15">
        <v>1</v>
      </c>
      <c r="S45" s="15">
        <v>2</v>
      </c>
      <c r="T45" s="12" t="inlineStr">
        <is>
          <t xml:space="preserve">区間未取得</t>
        </is>
      </c>
      <c r="U45" s="12" t="inlineStr">
        <is>
          <t xml:space="preserve">対象</t>
        </is>
      </c>
      <c r="V45" s="12" t="inlineStr">
        <is>
          <t xml:space="preserve">架空データ・実測ではありません</t>
        </is>
      </c>
      <c r="W45" s="12" t="inlineStr">
        <is>
          <t xml:space="preserve"/>
        </is>
      </c>
      <c r="X45" s="19">
        <v>46325.39141203703</v>
      </c>
      <c r="Y45" s="12" t="inlineStr">
        <is>
          <t xml:space="preserve">pa-012</t>
        </is>
      </c>
      <c r="Z45" s="12" t="inlineStr">
        <is>
          <t xml:space="preserve">pitch-040</t>
        </is>
      </c>
      <c r="AA45" s="12" t="inlineStr">
        <is>
          <t xml:space="preserve"/>
        </is>
      </c>
      <c r="AB45" s="12" t="inlineStr">
        <is>
          <t xml:space="preserve">home-1</t>
        </is>
      </c>
      <c r="AC45" s="12" t="inlineStr">
        <is>
          <t xml:space="preserve">away-8</t>
        </is>
      </c>
    </row>
    <row r="46" ht="28" customHeight="1">
      <c r="A46" s="31">
        <v>41</v>
      </c>
      <c r="B46" s="31">
        <v>2</v>
      </c>
      <c r="C46" s="30" t="inlineStr">
        <is>
          <t xml:space="preserve">表</t>
        </is>
      </c>
      <c r="D46" s="30" t="inlineStr">
        <is>
          <t xml:space="preserve">つばめウイングス</t>
        </is>
      </c>
      <c r="E46" s="30" t="inlineStr">
        <is>
          <t xml:space="preserve">1</t>
        </is>
      </c>
      <c r="F46" s="30" t="inlineStr">
        <is>
          <t xml:space="preserve">ななせ りょう</t>
        </is>
      </c>
      <c r="G46" s="31">
        <v>8</v>
      </c>
      <c r="H46" s="30" t="inlineStr">
        <is>
          <t xml:space="preserve">しのはら ゆう</t>
        </is>
      </c>
      <c r="I46" s="31">
        <v>1</v>
      </c>
      <c r="J46" s="31">
        <v>4</v>
      </c>
      <c r="K46" s="31">
        <v>28</v>
      </c>
      <c r="L46" s="31">
        <v>108</v>
      </c>
      <c r="M46" s="30" t="inlineStr">
        <is>
          <t xml:space="preserve"/>
        </is>
      </c>
      <c r="N46" s="30" t="inlineStr">
        <is>
          <t xml:space="preserve"/>
        </is>
      </c>
      <c r="O46" s="30" t="inlineStr">
        <is>
          <t xml:space="preserve">インプレー（打球）</t>
        </is>
      </c>
      <c r="P46" s="31">
        <v>1</v>
      </c>
      <c r="Q46" s="31">
        <v>2</v>
      </c>
      <c r="R46" s="31">
        <v>1</v>
      </c>
      <c r="S46" s="31">
        <v>2</v>
      </c>
      <c r="T46" s="30" t="inlineStr">
        <is>
          <t xml:space="preserve">区間未取得</t>
        </is>
      </c>
      <c r="U46" s="30" t="inlineStr">
        <is>
          <t xml:space="preserve">対象</t>
        </is>
      </c>
      <c r="V46" s="30" t="inlineStr">
        <is>
          <t xml:space="preserve">架空データ・実測ではありません</t>
        </is>
      </c>
      <c r="W46" s="30" t="inlineStr">
        <is>
          <t xml:space="preserve"/>
        </is>
      </c>
      <c r="X46" s="43">
        <v>46325.39167824074</v>
      </c>
      <c r="Y46" s="30" t="inlineStr">
        <is>
          <t xml:space="preserve">pa-012</t>
        </is>
      </c>
      <c r="Z46" s="30" t="inlineStr">
        <is>
          <t xml:space="preserve">pitch-041</t>
        </is>
      </c>
      <c r="AA46" s="30" t="inlineStr">
        <is>
          <t xml:space="preserve"/>
        </is>
      </c>
      <c r="AB46" s="30" t="inlineStr">
        <is>
          <t xml:space="preserve">home-1</t>
        </is>
      </c>
      <c r="AC46" s="30" t="inlineStr">
        <is>
          <t xml:space="preserve">away-8</t>
        </is>
      </c>
    </row>
    <row r="47" ht="28" customHeight="1">
      <c r="A47" s="15">
        <v>42</v>
      </c>
      <c r="B47" s="15">
        <v>2</v>
      </c>
      <c r="C47" s="12" t="inlineStr">
        <is>
          <t xml:space="preserve">表</t>
        </is>
      </c>
      <c r="D47" s="12" t="inlineStr">
        <is>
          <t xml:space="preserve">つばめウイングス</t>
        </is>
      </c>
      <c r="E47" s="12" t="inlineStr">
        <is>
          <t xml:space="preserve">1</t>
        </is>
      </c>
      <c r="F47" s="12" t="inlineStr">
        <is>
          <t xml:space="preserve">ななせ りょう</t>
        </is>
      </c>
      <c r="G47" s="15">
        <v>9</v>
      </c>
      <c r="H47" s="12" t="inlineStr">
        <is>
          <t xml:space="preserve">ほしの かい</t>
        </is>
      </c>
      <c r="I47" s="15">
        <v>1</v>
      </c>
      <c r="J47" s="15">
        <v>1</v>
      </c>
      <c r="K47" s="15">
        <v>29</v>
      </c>
      <c r="L47" s="15">
        <v>104</v>
      </c>
      <c r="M47" s="12" t="inlineStr">
        <is>
          <t xml:space="preserve"/>
        </is>
      </c>
      <c r="N47" s="12" t="inlineStr">
        <is>
          <t xml:space="preserve"/>
        </is>
      </c>
      <c r="O47" s="12" t="inlineStr">
        <is>
          <t xml:space="preserve">ボール</t>
        </is>
      </c>
      <c r="P47" s="15">
        <v>0</v>
      </c>
      <c r="Q47" s="15">
        <v>0</v>
      </c>
      <c r="R47" s="15">
        <v>1</v>
      </c>
      <c r="S47" s="15">
        <v>0</v>
      </c>
      <c r="T47" s="12" t="inlineStr">
        <is>
          <t xml:space="preserve">区間未取得</t>
        </is>
      </c>
      <c r="U47" s="12" t="inlineStr">
        <is>
          <t xml:space="preserve">対象</t>
        </is>
      </c>
      <c r="V47" s="12" t="inlineStr">
        <is>
          <t xml:space="preserve">架空データ・実測ではありません</t>
        </is>
      </c>
      <c r="W47" s="12" t="inlineStr">
        <is>
          <t xml:space="preserve"/>
        </is>
      </c>
      <c r="X47" s="19">
        <v>46325.39230324074</v>
      </c>
      <c r="Y47" s="12" t="inlineStr">
        <is>
          <t xml:space="preserve">pa-013</t>
        </is>
      </c>
      <c r="Z47" s="12" t="inlineStr">
        <is>
          <t xml:space="preserve">pitch-042</t>
        </is>
      </c>
      <c r="AA47" s="12" t="inlineStr">
        <is>
          <t xml:space="preserve"/>
        </is>
      </c>
      <c r="AB47" s="12" t="inlineStr">
        <is>
          <t xml:space="preserve">home-1</t>
        </is>
      </c>
      <c r="AC47" s="12" t="inlineStr">
        <is>
          <t xml:space="preserve">away-9</t>
        </is>
      </c>
    </row>
    <row r="48" ht="28" customHeight="1">
      <c r="A48" s="31">
        <v>43</v>
      </c>
      <c r="B48" s="31">
        <v>2</v>
      </c>
      <c r="C48" s="30" t="inlineStr">
        <is>
          <t xml:space="preserve">表</t>
        </is>
      </c>
      <c r="D48" s="30" t="inlineStr">
        <is>
          <t xml:space="preserve">つばめウイングス</t>
        </is>
      </c>
      <c r="E48" s="30" t="inlineStr">
        <is>
          <t xml:space="preserve">1</t>
        </is>
      </c>
      <c r="F48" s="30" t="inlineStr">
        <is>
          <t xml:space="preserve">ななせ りょう</t>
        </is>
      </c>
      <c r="G48" s="31">
        <v>9</v>
      </c>
      <c r="H48" s="30" t="inlineStr">
        <is>
          <t xml:space="preserve">ほしの かい</t>
        </is>
      </c>
      <c r="I48" s="31">
        <v>1</v>
      </c>
      <c r="J48" s="31">
        <v>2</v>
      </c>
      <c r="K48" s="31">
        <v>30</v>
      </c>
      <c r="L48" s="31">
        <v>111</v>
      </c>
      <c r="M48" s="30" t="inlineStr">
        <is>
          <t xml:space="preserve"/>
        </is>
      </c>
      <c r="N48" s="30" t="inlineStr">
        <is>
          <t xml:space="preserve"/>
        </is>
      </c>
      <c r="O48" s="30" t="inlineStr">
        <is>
          <t xml:space="preserve">見逃しストライク</t>
        </is>
      </c>
      <c r="P48" s="31">
        <v>1</v>
      </c>
      <c r="Q48" s="31">
        <v>0</v>
      </c>
      <c r="R48" s="31">
        <v>1</v>
      </c>
      <c r="S48" s="31">
        <v>1</v>
      </c>
      <c r="T48" s="30" t="inlineStr">
        <is>
          <t xml:space="preserve">区間未取得</t>
        </is>
      </c>
      <c r="U48" s="30" t="inlineStr">
        <is>
          <t xml:space="preserve">対象</t>
        </is>
      </c>
      <c r="V48" s="30" t="inlineStr">
        <is>
          <t xml:space="preserve">架空データ・実測ではありません</t>
        </is>
      </c>
      <c r="W48" s="30" t="inlineStr">
        <is>
          <t xml:space="preserve"/>
        </is>
      </c>
      <c r="X48" s="43">
        <v>46325.39256944445</v>
      </c>
      <c r="Y48" s="30" t="inlineStr">
        <is>
          <t xml:space="preserve">pa-013</t>
        </is>
      </c>
      <c r="Z48" s="30" t="inlineStr">
        <is>
          <t xml:space="preserve">pitch-043</t>
        </is>
      </c>
      <c r="AA48" s="30" t="inlineStr">
        <is>
          <t xml:space="preserve"/>
        </is>
      </c>
      <c r="AB48" s="30" t="inlineStr">
        <is>
          <t xml:space="preserve">home-1</t>
        </is>
      </c>
      <c r="AC48" s="30" t="inlineStr">
        <is>
          <t xml:space="preserve">away-9</t>
        </is>
      </c>
    </row>
    <row r="49" ht="28" customHeight="1">
      <c r="A49" s="15">
        <v>44</v>
      </c>
      <c r="B49" s="15">
        <v>2</v>
      </c>
      <c r="C49" s="12" t="inlineStr">
        <is>
          <t xml:space="preserve">表</t>
        </is>
      </c>
      <c r="D49" s="12" t="inlineStr">
        <is>
          <t xml:space="preserve">つばめウイングス</t>
        </is>
      </c>
      <c r="E49" s="12" t="inlineStr">
        <is>
          <t xml:space="preserve">1</t>
        </is>
      </c>
      <c r="F49" s="12" t="inlineStr">
        <is>
          <t xml:space="preserve">ななせ りょう</t>
        </is>
      </c>
      <c r="G49" s="15">
        <v>9</v>
      </c>
      <c r="H49" s="12" t="inlineStr">
        <is>
          <t xml:space="preserve">ほしの かい</t>
        </is>
      </c>
      <c r="I49" s="15">
        <v>1</v>
      </c>
      <c r="J49" s="15">
        <v>3</v>
      </c>
      <c r="K49" s="15">
        <v>31</v>
      </c>
      <c r="L49" s="15">
        <v>107</v>
      </c>
      <c r="M49" s="12" t="inlineStr">
        <is>
          <t xml:space="preserve"/>
        </is>
      </c>
      <c r="N49" s="12" t="inlineStr">
        <is>
          <t xml:space="preserve"/>
        </is>
      </c>
      <c r="O49" s="12" t="inlineStr">
        <is>
          <t xml:space="preserve">ファール</t>
        </is>
      </c>
      <c r="P49" s="15">
        <v>1</v>
      </c>
      <c r="Q49" s="15">
        <v>1</v>
      </c>
      <c r="R49" s="15">
        <v>1</v>
      </c>
      <c r="S49" s="15">
        <v>2</v>
      </c>
      <c r="T49" s="12" t="inlineStr">
        <is>
          <t xml:space="preserve">区間未取得</t>
        </is>
      </c>
      <c r="U49" s="12" t="inlineStr">
        <is>
          <t xml:space="preserve">対象</t>
        </is>
      </c>
      <c r="V49" s="12" t="inlineStr">
        <is>
          <t xml:space="preserve">架空データ・実測ではありません</t>
        </is>
      </c>
      <c r="W49" s="12" t="inlineStr">
        <is>
          <t xml:space="preserve"/>
        </is>
      </c>
      <c r="X49" s="19">
        <v>46325.39283564815</v>
      </c>
      <c r="Y49" s="12" t="inlineStr">
        <is>
          <t xml:space="preserve">pa-013</t>
        </is>
      </c>
      <c r="Z49" s="12" t="inlineStr">
        <is>
          <t xml:space="preserve">pitch-044</t>
        </is>
      </c>
      <c r="AA49" s="12" t="inlineStr">
        <is>
          <t xml:space="preserve"/>
        </is>
      </c>
      <c r="AB49" s="12" t="inlineStr">
        <is>
          <t xml:space="preserve">home-1</t>
        </is>
      </c>
      <c r="AC49" s="12" t="inlineStr">
        <is>
          <t xml:space="preserve">away-9</t>
        </is>
      </c>
    </row>
    <row r="50" ht="28" customHeight="1">
      <c r="A50" s="31">
        <v>45</v>
      </c>
      <c r="B50" s="31">
        <v>2</v>
      </c>
      <c r="C50" s="30" t="inlineStr">
        <is>
          <t xml:space="preserve">表</t>
        </is>
      </c>
      <c r="D50" s="30" t="inlineStr">
        <is>
          <t xml:space="preserve">つばめウイングス</t>
        </is>
      </c>
      <c r="E50" s="30" t="inlineStr">
        <is>
          <t xml:space="preserve">1</t>
        </is>
      </c>
      <c r="F50" s="30" t="inlineStr">
        <is>
          <t xml:space="preserve">ななせ りょう</t>
        </is>
      </c>
      <c r="G50" s="31">
        <v>9</v>
      </c>
      <c r="H50" s="30" t="inlineStr">
        <is>
          <t xml:space="preserve">ほしの かい</t>
        </is>
      </c>
      <c r="I50" s="31">
        <v>1</v>
      </c>
      <c r="J50" s="31">
        <v>4</v>
      </c>
      <c r="K50" s="31">
        <v>32</v>
      </c>
      <c r="L50" s="31">
        <v>103</v>
      </c>
      <c r="M50" s="30" t="inlineStr">
        <is>
          <t xml:space="preserve"/>
        </is>
      </c>
      <c r="N50" s="30" t="inlineStr">
        <is>
          <t xml:space="preserve"/>
        </is>
      </c>
      <c r="O50" s="30" t="inlineStr">
        <is>
          <t xml:space="preserve">見逃しストライク</t>
        </is>
      </c>
      <c r="P50" s="31">
        <v>1</v>
      </c>
      <c r="Q50" s="31">
        <v>2</v>
      </c>
      <c r="R50" s="31">
        <v>1</v>
      </c>
      <c r="S50" s="31">
        <v>3</v>
      </c>
      <c r="T50" s="30" t="inlineStr">
        <is>
          <t xml:space="preserve">区間未取得</t>
        </is>
      </c>
      <c r="U50" s="30" t="inlineStr">
        <is>
          <t xml:space="preserve">対象</t>
        </is>
      </c>
      <c r="V50" s="30" t="inlineStr">
        <is>
          <t xml:space="preserve">架空データ・実測ではありません</t>
        </is>
      </c>
      <c r="W50" s="30" t="inlineStr">
        <is>
          <t xml:space="preserve"/>
        </is>
      </c>
      <c r="X50" s="43">
        <v>46325.39310185185</v>
      </c>
      <c r="Y50" s="30" t="inlineStr">
        <is>
          <t xml:space="preserve">pa-013</t>
        </is>
      </c>
      <c r="Z50" s="30" t="inlineStr">
        <is>
          <t xml:space="preserve">pitch-045</t>
        </is>
      </c>
      <c r="AA50" s="30" t="inlineStr">
        <is>
          <t xml:space="preserve"/>
        </is>
      </c>
      <c r="AB50" s="30" t="inlineStr">
        <is>
          <t xml:space="preserve">home-1</t>
        </is>
      </c>
      <c r="AC50" s="30" t="inlineStr">
        <is>
          <t xml:space="preserve">away-9</t>
        </is>
      </c>
    </row>
    <row r="51" ht="28" customHeight="1">
      <c r="A51" s="15">
        <v>46</v>
      </c>
      <c r="B51" s="15">
        <v>2</v>
      </c>
      <c r="C51" s="12" t="inlineStr">
        <is>
          <t xml:space="preserve">裏</t>
        </is>
      </c>
      <c r="D51" s="12" t="inlineStr">
        <is>
          <t xml:space="preserve">うぐいすスターズ</t>
        </is>
      </c>
      <c r="E51" s="12" t="inlineStr">
        <is>
          <t xml:space="preserve">1</t>
        </is>
      </c>
      <c r="F51" s="12" t="inlineStr">
        <is>
          <t xml:space="preserve">あおい れん</t>
        </is>
      </c>
      <c r="G51" s="15">
        <v>5</v>
      </c>
      <c r="H51" s="12" t="inlineStr">
        <is>
          <t xml:space="preserve">たちばな いおり</t>
        </is>
      </c>
      <c r="I51" s="15">
        <v>1</v>
      </c>
      <c r="J51" s="15">
        <v>1</v>
      </c>
      <c r="K51" s="15">
        <v>14</v>
      </c>
      <c r="L51" s="15">
        <v>107</v>
      </c>
      <c r="M51" s="12" t="inlineStr">
        <is>
          <t xml:space="preserve"/>
        </is>
      </c>
      <c r="N51" s="12" t="inlineStr">
        <is>
          <t xml:space="preserve"/>
        </is>
      </c>
      <c r="O51" s="12" t="inlineStr">
        <is>
          <t xml:space="preserve">ボール</t>
        </is>
      </c>
      <c r="P51" s="15">
        <v>0</v>
      </c>
      <c r="Q51" s="15">
        <v>0</v>
      </c>
      <c r="R51" s="15">
        <v>1</v>
      </c>
      <c r="S51" s="15">
        <v>0</v>
      </c>
      <c r="T51" s="12" t="inlineStr">
        <is>
          <t xml:space="preserve">区間未取得</t>
        </is>
      </c>
      <c r="U51" s="12" t="inlineStr">
        <is>
          <t xml:space="preserve">対象</t>
        </is>
      </c>
      <c r="V51" s="12" t="inlineStr">
        <is>
          <t xml:space="preserve">架空データ・実測ではありません</t>
        </is>
      </c>
      <c r="W51" s="12" t="inlineStr">
        <is>
          <t xml:space="preserve"/>
        </is>
      </c>
      <c r="X51" s="19">
        <v>46325.39476851852</v>
      </c>
      <c r="Y51" s="12" t="inlineStr">
        <is>
          <t xml:space="preserve">pa-014</t>
        </is>
      </c>
      <c r="Z51" s="12" t="inlineStr">
        <is>
          <t xml:space="preserve">pitch-046</t>
        </is>
      </c>
      <c r="AA51" s="12" t="inlineStr">
        <is>
          <t xml:space="preserve"/>
        </is>
      </c>
      <c r="AB51" s="12" t="inlineStr">
        <is>
          <t xml:space="preserve">away-1</t>
        </is>
      </c>
      <c r="AC51" s="12" t="inlineStr">
        <is>
          <t xml:space="preserve">home-5</t>
        </is>
      </c>
    </row>
    <row r="52" ht="28" customHeight="1">
      <c r="A52" s="31">
        <v>47</v>
      </c>
      <c r="B52" s="31">
        <v>2</v>
      </c>
      <c r="C52" s="30" t="inlineStr">
        <is>
          <t xml:space="preserve">裏</t>
        </is>
      </c>
      <c r="D52" s="30" t="inlineStr">
        <is>
          <t xml:space="preserve">うぐいすスターズ</t>
        </is>
      </c>
      <c r="E52" s="30" t="inlineStr">
        <is>
          <t xml:space="preserve">1</t>
        </is>
      </c>
      <c r="F52" s="30" t="inlineStr">
        <is>
          <t xml:space="preserve">あおい れん</t>
        </is>
      </c>
      <c r="G52" s="31">
        <v>5</v>
      </c>
      <c r="H52" s="30" t="inlineStr">
        <is>
          <t xml:space="preserve">たちばな いおり</t>
        </is>
      </c>
      <c r="I52" s="31">
        <v>1</v>
      </c>
      <c r="J52" s="31">
        <v>2</v>
      </c>
      <c r="K52" s="31">
        <v>15</v>
      </c>
      <c r="L52" s="31">
        <v>103</v>
      </c>
      <c r="M52" s="30" t="inlineStr">
        <is>
          <t xml:space="preserve"/>
        </is>
      </c>
      <c r="N52" s="30" t="inlineStr">
        <is>
          <t xml:space="preserve"/>
        </is>
      </c>
      <c r="O52" s="30" t="inlineStr">
        <is>
          <t xml:space="preserve">見逃しストライク</t>
        </is>
      </c>
      <c r="P52" s="31">
        <v>1</v>
      </c>
      <c r="Q52" s="31">
        <v>0</v>
      </c>
      <c r="R52" s="31">
        <v>1</v>
      </c>
      <c r="S52" s="31">
        <v>1</v>
      </c>
      <c r="T52" s="30" t="inlineStr">
        <is>
          <t xml:space="preserve">区間未取得</t>
        </is>
      </c>
      <c r="U52" s="30" t="inlineStr">
        <is>
          <t xml:space="preserve">対象</t>
        </is>
      </c>
      <c r="V52" s="30" t="inlineStr">
        <is>
          <t xml:space="preserve">架空データ・実測ではありません</t>
        </is>
      </c>
      <c r="W52" s="30" t="inlineStr">
        <is>
          <t xml:space="preserve"/>
        </is>
      </c>
      <c r="X52" s="43">
        <v>46325.39503472223</v>
      </c>
      <c r="Y52" s="30" t="inlineStr">
        <is>
          <t xml:space="preserve">pa-014</t>
        </is>
      </c>
      <c r="Z52" s="30" t="inlineStr">
        <is>
          <t xml:space="preserve">pitch-047</t>
        </is>
      </c>
      <c r="AA52" s="30" t="inlineStr">
        <is>
          <t xml:space="preserve"/>
        </is>
      </c>
      <c r="AB52" s="30" t="inlineStr">
        <is>
          <t xml:space="preserve">away-1</t>
        </is>
      </c>
      <c r="AC52" s="30" t="inlineStr">
        <is>
          <t xml:space="preserve">home-5</t>
        </is>
      </c>
    </row>
    <row r="53" ht="28" customHeight="1">
      <c r="A53" s="15">
        <v>48</v>
      </c>
      <c r="B53" s="15">
        <v>2</v>
      </c>
      <c r="C53" s="12" t="inlineStr">
        <is>
          <t xml:space="preserve">裏</t>
        </is>
      </c>
      <c r="D53" s="12" t="inlineStr">
        <is>
          <t xml:space="preserve">うぐいすスターズ</t>
        </is>
      </c>
      <c r="E53" s="12" t="inlineStr">
        <is>
          <t xml:space="preserve">1</t>
        </is>
      </c>
      <c r="F53" s="12" t="inlineStr">
        <is>
          <t xml:space="preserve">あおい れん</t>
        </is>
      </c>
      <c r="G53" s="15">
        <v>5</v>
      </c>
      <c r="H53" s="12" t="inlineStr">
        <is>
          <t xml:space="preserve">たちばな いおり</t>
        </is>
      </c>
      <c r="I53" s="15">
        <v>1</v>
      </c>
      <c r="J53" s="15">
        <v>3</v>
      </c>
      <c r="K53" s="15">
        <v>16</v>
      </c>
      <c r="L53" s="15">
        <v>99</v>
      </c>
      <c r="M53" s="12" t="inlineStr">
        <is>
          <t xml:space="preserve"/>
        </is>
      </c>
      <c r="N53" s="12" t="inlineStr">
        <is>
          <t xml:space="preserve"/>
        </is>
      </c>
      <c r="O53" s="12" t="inlineStr">
        <is>
          <t xml:space="preserve">インプレー（打球）</t>
        </is>
      </c>
      <c r="P53" s="15">
        <v>1</v>
      </c>
      <c r="Q53" s="15">
        <v>1</v>
      </c>
      <c r="R53" s="15">
        <v>1</v>
      </c>
      <c r="S53" s="15">
        <v>1</v>
      </c>
      <c r="T53" s="12" t="inlineStr">
        <is>
          <t xml:space="preserve">区間未取得</t>
        </is>
      </c>
      <c r="U53" s="12" t="inlineStr">
        <is>
          <t xml:space="preserve">対象</t>
        </is>
      </c>
      <c r="V53" s="12" t="inlineStr">
        <is>
          <t xml:space="preserve">架空データ・実測ではありません</t>
        </is>
      </c>
      <c r="W53" s="12" t="inlineStr">
        <is>
          <t xml:space="preserve"/>
        </is>
      </c>
      <c r="X53" s="19">
        <v>46325.39530092593</v>
      </c>
      <c r="Y53" s="12" t="inlineStr">
        <is>
          <t xml:space="preserve">pa-014</t>
        </is>
      </c>
      <c r="Z53" s="12" t="inlineStr">
        <is>
          <t xml:space="preserve">pitch-048</t>
        </is>
      </c>
      <c r="AA53" s="12" t="inlineStr">
        <is>
          <t xml:space="preserve"/>
        </is>
      </c>
      <c r="AB53" s="12" t="inlineStr">
        <is>
          <t xml:space="preserve">away-1</t>
        </is>
      </c>
      <c r="AC53" s="12" t="inlineStr">
        <is>
          <t xml:space="preserve">home-5</t>
        </is>
      </c>
    </row>
    <row r="54" ht="28" customHeight="1">
      <c r="A54" s="31">
        <v>49</v>
      </c>
      <c r="B54" s="31">
        <v>2</v>
      </c>
      <c r="C54" s="30" t="inlineStr">
        <is>
          <t xml:space="preserve">裏</t>
        </is>
      </c>
      <c r="D54" s="30" t="inlineStr">
        <is>
          <t xml:space="preserve">うぐいすスターズ</t>
        </is>
      </c>
      <c r="E54" s="30" t="inlineStr">
        <is>
          <t xml:space="preserve">1</t>
        </is>
      </c>
      <c r="F54" s="30" t="inlineStr">
        <is>
          <t xml:space="preserve">あおい れん</t>
        </is>
      </c>
      <c r="G54" s="31">
        <v>6</v>
      </c>
      <c r="H54" s="30" t="inlineStr">
        <is>
          <t xml:space="preserve">さわだ なお</t>
        </is>
      </c>
      <c r="I54" s="31">
        <v>1</v>
      </c>
      <c r="J54" s="31">
        <v>1</v>
      </c>
      <c r="K54" s="31">
        <v>17</v>
      </c>
      <c r="L54" s="31">
        <v>106</v>
      </c>
      <c r="M54" s="30" t="inlineStr">
        <is>
          <t xml:space="preserve"/>
        </is>
      </c>
      <c r="N54" s="30" t="inlineStr">
        <is>
          <t xml:space="preserve"/>
        </is>
      </c>
      <c r="O54" s="30" t="inlineStr">
        <is>
          <t xml:space="preserve">ボール</t>
        </is>
      </c>
      <c r="P54" s="31">
        <v>0</v>
      </c>
      <c r="Q54" s="31">
        <v>0</v>
      </c>
      <c r="R54" s="31">
        <v>1</v>
      </c>
      <c r="S54" s="31">
        <v>0</v>
      </c>
      <c r="T54" s="30" t="inlineStr">
        <is>
          <t xml:space="preserve">区間未取得</t>
        </is>
      </c>
      <c r="U54" s="30" t="inlineStr">
        <is>
          <t xml:space="preserve">対象</t>
        </is>
      </c>
      <c r="V54" s="30" t="inlineStr">
        <is>
          <t xml:space="preserve">架空データ・実測ではありません</t>
        </is>
      </c>
      <c r="W54" s="30" t="inlineStr">
        <is>
          <t xml:space="preserve"/>
        </is>
      </c>
      <c r="X54" s="43">
        <v>46325.39592592593</v>
      </c>
      <c r="Y54" s="30" t="inlineStr">
        <is>
          <t xml:space="preserve">pa-015</t>
        </is>
      </c>
      <c r="Z54" s="30" t="inlineStr">
        <is>
          <t xml:space="preserve">pitch-049</t>
        </is>
      </c>
      <c r="AA54" s="30" t="inlineStr">
        <is>
          <t xml:space="preserve"/>
        </is>
      </c>
      <c r="AB54" s="30" t="inlineStr">
        <is>
          <t xml:space="preserve">away-1</t>
        </is>
      </c>
      <c r="AC54" s="30" t="inlineStr">
        <is>
          <t xml:space="preserve">home-6</t>
        </is>
      </c>
    </row>
    <row r="55" ht="28" customHeight="1">
      <c r="A55" s="15">
        <v>50</v>
      </c>
      <c r="B55" s="15">
        <v>2</v>
      </c>
      <c r="C55" s="12" t="inlineStr">
        <is>
          <t xml:space="preserve">裏</t>
        </is>
      </c>
      <c r="D55" s="12" t="inlineStr">
        <is>
          <t xml:space="preserve">うぐいすスターズ</t>
        </is>
      </c>
      <c r="E55" s="12" t="inlineStr">
        <is>
          <t xml:space="preserve">1</t>
        </is>
      </c>
      <c r="F55" s="12" t="inlineStr">
        <is>
          <t xml:space="preserve">あおい れん</t>
        </is>
      </c>
      <c r="G55" s="15">
        <v>6</v>
      </c>
      <c r="H55" s="12" t="inlineStr">
        <is>
          <t xml:space="preserve">さわだ なお</t>
        </is>
      </c>
      <c r="I55" s="15">
        <v>1</v>
      </c>
      <c r="J55" s="15">
        <v>2</v>
      </c>
      <c r="K55" s="15">
        <v>18</v>
      </c>
      <c r="L55" s="15">
        <v>102</v>
      </c>
      <c r="M55" s="12" t="inlineStr">
        <is>
          <t xml:space="preserve"/>
        </is>
      </c>
      <c r="N55" s="12" t="inlineStr">
        <is>
          <t xml:space="preserve"/>
        </is>
      </c>
      <c r="O55" s="12" t="inlineStr">
        <is>
          <t xml:space="preserve">見逃しストライク</t>
        </is>
      </c>
      <c r="P55" s="15">
        <v>1</v>
      </c>
      <c r="Q55" s="15">
        <v>0</v>
      </c>
      <c r="R55" s="15">
        <v>1</v>
      </c>
      <c r="S55" s="15">
        <v>1</v>
      </c>
      <c r="T55" s="12" t="inlineStr">
        <is>
          <t xml:space="preserve">区間未取得</t>
        </is>
      </c>
      <c r="U55" s="12" t="inlineStr">
        <is>
          <t xml:space="preserve">対象</t>
        </is>
      </c>
      <c r="V55" s="12" t="inlineStr">
        <is>
          <t xml:space="preserve">架空データ・実測ではありません</t>
        </is>
      </c>
      <c r="W55" s="12" t="inlineStr">
        <is>
          <t xml:space="preserve"/>
        </is>
      </c>
      <c r="X55" s="19">
        <v>46325.39619212963</v>
      </c>
      <c r="Y55" s="12" t="inlineStr">
        <is>
          <t xml:space="preserve">pa-015</t>
        </is>
      </c>
      <c r="Z55" s="12" t="inlineStr">
        <is>
          <t xml:space="preserve">pitch-050</t>
        </is>
      </c>
      <c r="AA55" s="12" t="inlineStr">
        <is>
          <t xml:space="preserve"/>
        </is>
      </c>
      <c r="AB55" s="12" t="inlineStr">
        <is>
          <t xml:space="preserve">away-1</t>
        </is>
      </c>
      <c r="AC55" s="12" t="inlineStr">
        <is>
          <t xml:space="preserve">home-6</t>
        </is>
      </c>
    </row>
    <row r="56" ht="28" customHeight="1">
      <c r="A56" s="31">
        <v>51</v>
      </c>
      <c r="B56" s="31">
        <v>2</v>
      </c>
      <c r="C56" s="30" t="inlineStr">
        <is>
          <t xml:space="preserve">裏</t>
        </is>
      </c>
      <c r="D56" s="30" t="inlineStr">
        <is>
          <t xml:space="preserve">うぐいすスターズ</t>
        </is>
      </c>
      <c r="E56" s="30" t="inlineStr">
        <is>
          <t xml:space="preserve">1</t>
        </is>
      </c>
      <c r="F56" s="30" t="inlineStr">
        <is>
          <t xml:space="preserve">あおい れん</t>
        </is>
      </c>
      <c r="G56" s="31">
        <v>6</v>
      </c>
      <c r="H56" s="30" t="inlineStr">
        <is>
          <t xml:space="preserve">さわだ なお</t>
        </is>
      </c>
      <c r="I56" s="31">
        <v>1</v>
      </c>
      <c r="J56" s="31">
        <v>3</v>
      </c>
      <c r="K56" s="31">
        <v>19</v>
      </c>
      <c r="L56" s="31">
        <v>98</v>
      </c>
      <c r="M56" s="30" t="inlineStr">
        <is>
          <t xml:space="preserve"/>
        </is>
      </c>
      <c r="N56" s="30" t="inlineStr">
        <is>
          <t xml:space="preserve"/>
        </is>
      </c>
      <c r="O56" s="30" t="inlineStr">
        <is>
          <t xml:space="preserve">ファール</t>
        </is>
      </c>
      <c r="P56" s="31">
        <v>1</v>
      </c>
      <c r="Q56" s="31">
        <v>1</v>
      </c>
      <c r="R56" s="31">
        <v>1</v>
      </c>
      <c r="S56" s="31">
        <v>2</v>
      </c>
      <c r="T56" s="30" t="inlineStr">
        <is>
          <t xml:space="preserve">区間未取得</t>
        </is>
      </c>
      <c r="U56" s="30" t="inlineStr">
        <is>
          <t xml:space="preserve">対象</t>
        </is>
      </c>
      <c r="V56" s="30" t="inlineStr">
        <is>
          <t xml:space="preserve">架空データ・実測ではありません</t>
        </is>
      </c>
      <c r="W56" s="30" t="inlineStr">
        <is>
          <t xml:space="preserve"/>
        </is>
      </c>
      <c r="X56" s="43">
        <v>46325.39645833333</v>
      </c>
      <c r="Y56" s="30" t="inlineStr">
        <is>
          <t xml:space="preserve">pa-015</t>
        </is>
      </c>
      <c r="Z56" s="30" t="inlineStr">
        <is>
          <t xml:space="preserve">pitch-051</t>
        </is>
      </c>
      <c r="AA56" s="30" t="inlineStr">
        <is>
          <t xml:space="preserve"/>
        </is>
      </c>
      <c r="AB56" s="30" t="inlineStr">
        <is>
          <t xml:space="preserve">away-1</t>
        </is>
      </c>
      <c r="AC56" s="30" t="inlineStr">
        <is>
          <t xml:space="preserve">home-6</t>
        </is>
      </c>
    </row>
    <row r="57" ht="28" customHeight="1">
      <c r="A57" s="15">
        <v>52</v>
      </c>
      <c r="B57" s="15">
        <v>2</v>
      </c>
      <c r="C57" s="12" t="inlineStr">
        <is>
          <t xml:space="preserve">裏</t>
        </is>
      </c>
      <c r="D57" s="12" t="inlineStr">
        <is>
          <t xml:space="preserve">うぐいすスターズ</t>
        </is>
      </c>
      <c r="E57" s="12" t="inlineStr">
        <is>
          <t xml:space="preserve">1</t>
        </is>
      </c>
      <c r="F57" s="12" t="inlineStr">
        <is>
          <t xml:space="preserve">あおい れん</t>
        </is>
      </c>
      <c r="G57" s="15">
        <v>6</v>
      </c>
      <c r="H57" s="12" t="inlineStr">
        <is>
          <t xml:space="preserve">さわだ なお</t>
        </is>
      </c>
      <c r="I57" s="15">
        <v>1</v>
      </c>
      <c r="J57" s="15">
        <v>4</v>
      </c>
      <c r="K57" s="15">
        <v>20</v>
      </c>
      <c r="L57" s="15">
        <v>105</v>
      </c>
      <c r="M57" s="12" t="inlineStr">
        <is>
          <t xml:space="preserve"/>
        </is>
      </c>
      <c r="N57" s="12" t="inlineStr">
        <is>
          <t xml:space="preserve"/>
        </is>
      </c>
      <c r="O57" s="12" t="inlineStr">
        <is>
          <t xml:space="preserve">インプレー（打球）</t>
        </is>
      </c>
      <c r="P57" s="15">
        <v>1</v>
      </c>
      <c r="Q57" s="15">
        <v>2</v>
      </c>
      <c r="R57" s="15">
        <v>1</v>
      </c>
      <c r="S57" s="15">
        <v>2</v>
      </c>
      <c r="T57" s="12" t="inlineStr">
        <is>
          <t xml:space="preserve">区間未取得</t>
        </is>
      </c>
      <c r="U57" s="12" t="inlineStr">
        <is>
          <t xml:space="preserve">対象</t>
        </is>
      </c>
      <c r="V57" s="12" t="inlineStr">
        <is>
          <t xml:space="preserve">架空データ・実測ではありません</t>
        </is>
      </c>
      <c r="W57" s="12" t="inlineStr">
        <is>
          <t xml:space="preserve"/>
        </is>
      </c>
      <c r="X57" s="19">
        <v>46325.39672453704</v>
      </c>
      <c r="Y57" s="12" t="inlineStr">
        <is>
          <t xml:space="preserve">pa-015</t>
        </is>
      </c>
      <c r="Z57" s="12" t="inlineStr">
        <is>
          <t xml:space="preserve">pitch-052</t>
        </is>
      </c>
      <c r="AA57" s="12" t="inlineStr">
        <is>
          <t xml:space="preserve"/>
        </is>
      </c>
      <c r="AB57" s="12" t="inlineStr">
        <is>
          <t xml:space="preserve">away-1</t>
        </is>
      </c>
      <c r="AC57" s="12" t="inlineStr">
        <is>
          <t xml:space="preserve">home-6</t>
        </is>
      </c>
    </row>
    <row r="58" ht="28" customHeight="1">
      <c r="A58" s="31">
        <v>53</v>
      </c>
      <c r="B58" s="31">
        <v>2</v>
      </c>
      <c r="C58" s="30" t="inlineStr">
        <is>
          <t xml:space="preserve">裏</t>
        </is>
      </c>
      <c r="D58" s="30" t="inlineStr">
        <is>
          <t xml:space="preserve">うぐいすスターズ</t>
        </is>
      </c>
      <c r="E58" s="30" t="inlineStr">
        <is>
          <t xml:space="preserve">1</t>
        </is>
      </c>
      <c r="F58" s="30" t="inlineStr">
        <is>
          <t xml:space="preserve">あおい れん</t>
        </is>
      </c>
      <c r="G58" s="31">
        <v>7</v>
      </c>
      <c r="H58" s="30" t="inlineStr">
        <is>
          <t xml:space="preserve">ひなた あお</t>
        </is>
      </c>
      <c r="I58" s="31">
        <v>1</v>
      </c>
      <c r="J58" s="31">
        <v>1</v>
      </c>
      <c r="K58" s="31">
        <v>21</v>
      </c>
      <c r="L58" s="31">
        <v>101</v>
      </c>
      <c r="M58" s="30" t="inlineStr">
        <is>
          <t xml:space="preserve"/>
        </is>
      </c>
      <c r="N58" s="30" t="inlineStr">
        <is>
          <t xml:space="preserve"/>
        </is>
      </c>
      <c r="O58" s="30" t="inlineStr">
        <is>
          <t xml:space="preserve">見逃しストライク</t>
        </is>
      </c>
      <c r="P58" s="31">
        <v>0</v>
      </c>
      <c r="Q58" s="31">
        <v>0</v>
      </c>
      <c r="R58" s="31">
        <v>0</v>
      </c>
      <c r="S58" s="31">
        <v>1</v>
      </c>
      <c r="T58" s="30" t="inlineStr">
        <is>
          <t xml:space="preserve">区間未取得</t>
        </is>
      </c>
      <c r="U58" s="30" t="inlineStr">
        <is>
          <t xml:space="preserve">対象</t>
        </is>
      </c>
      <c r="V58" s="30" t="inlineStr">
        <is>
          <t xml:space="preserve">架空データ・実測ではありません</t>
        </is>
      </c>
      <c r="W58" s="30" t="inlineStr">
        <is>
          <t xml:space="preserve"/>
        </is>
      </c>
      <c r="X58" s="43">
        <v>46325.39734953704</v>
      </c>
      <c r="Y58" s="30" t="inlineStr">
        <is>
          <t xml:space="preserve">pa-016</t>
        </is>
      </c>
      <c r="Z58" s="30" t="inlineStr">
        <is>
          <t xml:space="preserve">pitch-053</t>
        </is>
      </c>
      <c r="AA58" s="30" t="inlineStr">
        <is>
          <t xml:space="preserve"/>
        </is>
      </c>
      <c r="AB58" s="30" t="inlineStr">
        <is>
          <t xml:space="preserve">away-1</t>
        </is>
      </c>
      <c r="AC58" s="30" t="inlineStr">
        <is>
          <t xml:space="preserve">home-7</t>
        </is>
      </c>
    </row>
    <row r="59" ht="28" customHeight="1">
      <c r="A59" s="15">
        <v>54</v>
      </c>
      <c r="B59" s="15">
        <v>2</v>
      </c>
      <c r="C59" s="12" t="inlineStr">
        <is>
          <t xml:space="preserve">裏</t>
        </is>
      </c>
      <c r="D59" s="12" t="inlineStr">
        <is>
          <t xml:space="preserve">うぐいすスターズ</t>
        </is>
      </c>
      <c r="E59" s="12" t="inlineStr">
        <is>
          <t xml:space="preserve">1</t>
        </is>
      </c>
      <c r="F59" s="12" t="inlineStr">
        <is>
          <t xml:space="preserve">あおい れん</t>
        </is>
      </c>
      <c r="G59" s="15">
        <v>7</v>
      </c>
      <c r="H59" s="12" t="inlineStr">
        <is>
          <t xml:space="preserve">ひなた あお</t>
        </is>
      </c>
      <c r="I59" s="15">
        <v>1</v>
      </c>
      <c r="J59" s="15">
        <v>2</v>
      </c>
      <c r="K59" s="15">
        <v>22</v>
      </c>
      <c r="L59" s="15">
        <v>108</v>
      </c>
      <c r="M59" s="12" t="inlineStr">
        <is>
          <t xml:space="preserve"/>
        </is>
      </c>
      <c r="N59" s="12" t="inlineStr">
        <is>
          <t xml:space="preserve"/>
        </is>
      </c>
      <c r="O59" s="12" t="inlineStr">
        <is>
          <t xml:space="preserve">インプレー（打球）</t>
        </is>
      </c>
      <c r="P59" s="15">
        <v>0</v>
      </c>
      <c r="Q59" s="15">
        <v>1</v>
      </c>
      <c r="R59" s="15">
        <v>0</v>
      </c>
      <c r="S59" s="15">
        <v>1</v>
      </c>
      <c r="T59" s="12" t="inlineStr">
        <is>
          <t xml:space="preserve">区間未取得</t>
        </is>
      </c>
      <c r="U59" s="12" t="inlineStr">
        <is>
          <t xml:space="preserve">対象</t>
        </is>
      </c>
      <c r="V59" s="12" t="inlineStr">
        <is>
          <t xml:space="preserve">架空データ・実測ではありません</t>
        </is>
      </c>
      <c r="W59" s="12" t="inlineStr">
        <is>
          <t xml:space="preserve"/>
        </is>
      </c>
      <c r="X59" s="19">
        <v>46325.397615740745</v>
      </c>
      <c r="Y59" s="12" t="inlineStr">
        <is>
          <t xml:space="preserve">pa-016</t>
        </is>
      </c>
      <c r="Z59" s="12" t="inlineStr">
        <is>
          <t xml:space="preserve">pitch-054</t>
        </is>
      </c>
      <c r="AA59" s="12" t="inlineStr">
        <is>
          <t xml:space="preserve"/>
        </is>
      </c>
      <c r="AB59" s="12" t="inlineStr">
        <is>
          <t xml:space="preserve">away-1</t>
        </is>
      </c>
      <c r="AC59" s="12" t="inlineStr">
        <is>
          <t xml:space="preserve">home-7</t>
        </is>
      </c>
    </row>
    <row r="60" ht="28" customHeight="1">
      <c r="A60" s="31">
        <v>55</v>
      </c>
      <c r="B60" s="31">
        <v>2</v>
      </c>
      <c r="C60" s="30" t="inlineStr">
        <is>
          <t xml:space="preserve">裏</t>
        </is>
      </c>
      <c r="D60" s="30" t="inlineStr">
        <is>
          <t xml:space="preserve">うぐいすスターズ</t>
        </is>
      </c>
      <c r="E60" s="30" t="inlineStr">
        <is>
          <t xml:space="preserve">1</t>
        </is>
      </c>
      <c r="F60" s="30" t="inlineStr">
        <is>
          <t xml:space="preserve">あおい れん</t>
        </is>
      </c>
      <c r="G60" s="31">
        <v>8</v>
      </c>
      <c r="H60" s="30" t="inlineStr">
        <is>
          <t xml:space="preserve">つきしま りつ</t>
        </is>
      </c>
      <c r="I60" s="31">
        <v>1</v>
      </c>
      <c r="J60" s="31">
        <v>1</v>
      </c>
      <c r="K60" s="31">
        <v>23</v>
      </c>
      <c r="L60" s="31">
        <v>104</v>
      </c>
      <c r="M60" s="30" t="inlineStr">
        <is>
          <t xml:space="preserve"/>
        </is>
      </c>
      <c r="N60" s="30" t="inlineStr">
        <is>
          <t xml:space="preserve"/>
        </is>
      </c>
      <c r="O60" s="30" t="inlineStr">
        <is>
          <t xml:space="preserve">見逃しストライク</t>
        </is>
      </c>
      <c r="P60" s="31">
        <v>0</v>
      </c>
      <c r="Q60" s="31">
        <v>0</v>
      </c>
      <c r="R60" s="31">
        <v>0</v>
      </c>
      <c r="S60" s="31">
        <v>1</v>
      </c>
      <c r="T60" s="30" t="inlineStr">
        <is>
          <t xml:space="preserve">区間未取得</t>
        </is>
      </c>
      <c r="U60" s="30" t="inlineStr">
        <is>
          <t xml:space="preserve">対象</t>
        </is>
      </c>
      <c r="V60" s="30" t="inlineStr">
        <is>
          <t xml:space="preserve">架空データ・実測ではありません</t>
        </is>
      </c>
      <c r="W60" s="30" t="inlineStr">
        <is>
          <t xml:space="preserve"/>
        </is>
      </c>
      <c r="X60" s="43">
        <v>46325.398240740746</v>
      </c>
      <c r="Y60" s="30" t="inlineStr">
        <is>
          <t xml:space="preserve">pa-017</t>
        </is>
      </c>
      <c r="Z60" s="30" t="inlineStr">
        <is>
          <t xml:space="preserve">pitch-055</t>
        </is>
      </c>
      <c r="AA60" s="30" t="inlineStr">
        <is>
          <t xml:space="preserve"/>
        </is>
      </c>
      <c r="AB60" s="30" t="inlineStr">
        <is>
          <t xml:space="preserve">away-1</t>
        </is>
      </c>
      <c r="AC60" s="30" t="inlineStr">
        <is>
          <t xml:space="preserve">home-8</t>
        </is>
      </c>
    </row>
    <row r="61" ht="28" customHeight="1">
      <c r="A61" s="15">
        <v>56</v>
      </c>
      <c r="B61" s="15">
        <v>2</v>
      </c>
      <c r="C61" s="12" t="inlineStr">
        <is>
          <t xml:space="preserve">裏</t>
        </is>
      </c>
      <c r="D61" s="12" t="inlineStr">
        <is>
          <t xml:space="preserve">うぐいすスターズ</t>
        </is>
      </c>
      <c r="E61" s="12" t="inlineStr">
        <is>
          <t xml:space="preserve">1</t>
        </is>
      </c>
      <c r="F61" s="12" t="inlineStr">
        <is>
          <t xml:space="preserve">あおい れん</t>
        </is>
      </c>
      <c r="G61" s="15">
        <v>8</v>
      </c>
      <c r="H61" s="12" t="inlineStr">
        <is>
          <t xml:space="preserve">つきしま りつ</t>
        </is>
      </c>
      <c r="I61" s="15">
        <v>1</v>
      </c>
      <c r="J61" s="15">
        <v>2</v>
      </c>
      <c r="K61" s="15">
        <v>24</v>
      </c>
      <c r="L61" s="15">
        <v>100</v>
      </c>
      <c r="M61" s="12" t="inlineStr">
        <is>
          <t xml:space="preserve"/>
        </is>
      </c>
      <c r="N61" s="12" t="inlineStr">
        <is>
          <t xml:space="preserve"/>
        </is>
      </c>
      <c r="O61" s="12" t="inlineStr">
        <is>
          <t xml:space="preserve">ボール</t>
        </is>
      </c>
      <c r="P61" s="15">
        <v>0</v>
      </c>
      <c r="Q61" s="15">
        <v>1</v>
      </c>
      <c r="R61" s="15">
        <v>1</v>
      </c>
      <c r="S61" s="15">
        <v>1</v>
      </c>
      <c r="T61" s="12" t="inlineStr">
        <is>
          <t xml:space="preserve">区間未取得</t>
        </is>
      </c>
      <c r="U61" s="12" t="inlineStr">
        <is>
          <t xml:space="preserve">対象</t>
        </is>
      </c>
      <c r="V61" s="12" t="inlineStr">
        <is>
          <t xml:space="preserve">架空データ・実測ではありません</t>
        </is>
      </c>
      <c r="W61" s="12" t="inlineStr">
        <is>
          <t xml:space="preserve"/>
        </is>
      </c>
      <c r="X61" s="19">
        <v>46325.398506944446</v>
      </c>
      <c r="Y61" s="12" t="inlineStr">
        <is>
          <t xml:space="preserve">pa-017</t>
        </is>
      </c>
      <c r="Z61" s="12" t="inlineStr">
        <is>
          <t xml:space="preserve">pitch-056</t>
        </is>
      </c>
      <c r="AA61" s="12" t="inlineStr">
        <is>
          <t xml:space="preserve"/>
        </is>
      </c>
      <c r="AB61" s="12" t="inlineStr">
        <is>
          <t xml:space="preserve">away-1</t>
        </is>
      </c>
      <c r="AC61" s="12" t="inlineStr">
        <is>
          <t xml:space="preserve">home-8</t>
        </is>
      </c>
    </row>
    <row r="62" ht="28" customHeight="1">
      <c r="A62" s="31">
        <v>57</v>
      </c>
      <c r="B62" s="31">
        <v>2</v>
      </c>
      <c r="C62" s="30" t="inlineStr">
        <is>
          <t xml:space="preserve">裏</t>
        </is>
      </c>
      <c r="D62" s="30" t="inlineStr">
        <is>
          <t xml:space="preserve">うぐいすスターズ</t>
        </is>
      </c>
      <c r="E62" s="30" t="inlineStr">
        <is>
          <t xml:space="preserve">1</t>
        </is>
      </c>
      <c r="F62" s="30" t="inlineStr">
        <is>
          <t xml:space="preserve">あおい れん</t>
        </is>
      </c>
      <c r="G62" s="31">
        <v>8</v>
      </c>
      <c r="H62" s="30" t="inlineStr">
        <is>
          <t xml:space="preserve">つきしま りつ</t>
        </is>
      </c>
      <c r="I62" s="31">
        <v>1</v>
      </c>
      <c r="J62" s="31">
        <v>3</v>
      </c>
      <c r="K62" s="31">
        <v>25</v>
      </c>
      <c r="L62" s="31">
        <v>107</v>
      </c>
      <c r="M62" s="30" t="inlineStr">
        <is>
          <t xml:space="preserve"/>
        </is>
      </c>
      <c r="N62" s="30" t="inlineStr">
        <is>
          <t xml:space="preserve"/>
        </is>
      </c>
      <c r="O62" s="30" t="inlineStr">
        <is>
          <t xml:space="preserve">ファール</t>
        </is>
      </c>
      <c r="P62" s="31">
        <v>1</v>
      </c>
      <c r="Q62" s="31">
        <v>1</v>
      </c>
      <c r="R62" s="31">
        <v>1</v>
      </c>
      <c r="S62" s="31">
        <v>2</v>
      </c>
      <c r="T62" s="30" t="inlineStr">
        <is>
          <t xml:space="preserve">区間未取得</t>
        </is>
      </c>
      <c r="U62" s="30" t="inlineStr">
        <is>
          <t xml:space="preserve">対象</t>
        </is>
      </c>
      <c r="V62" s="30" t="inlineStr">
        <is>
          <t xml:space="preserve">架空データ・実測ではありません</t>
        </is>
      </c>
      <c r="W62" s="30" t="inlineStr">
        <is>
          <t xml:space="preserve"/>
        </is>
      </c>
      <c r="X62" s="43">
        <v>46325.39877314815</v>
      </c>
      <c r="Y62" s="30" t="inlineStr">
        <is>
          <t xml:space="preserve">pa-017</t>
        </is>
      </c>
      <c r="Z62" s="30" t="inlineStr">
        <is>
          <t xml:space="preserve">pitch-057</t>
        </is>
      </c>
      <c r="AA62" s="30" t="inlineStr">
        <is>
          <t xml:space="preserve"/>
        </is>
      </c>
      <c r="AB62" s="30" t="inlineStr">
        <is>
          <t xml:space="preserve">away-1</t>
        </is>
      </c>
      <c r="AC62" s="30" t="inlineStr">
        <is>
          <t xml:space="preserve">home-8</t>
        </is>
      </c>
    </row>
    <row r="63" ht="28" customHeight="1">
      <c r="A63" s="15">
        <v>58</v>
      </c>
      <c r="B63" s="15">
        <v>2</v>
      </c>
      <c r="C63" s="12" t="inlineStr">
        <is>
          <t xml:space="preserve">裏</t>
        </is>
      </c>
      <c r="D63" s="12" t="inlineStr">
        <is>
          <t xml:space="preserve">うぐいすスターズ</t>
        </is>
      </c>
      <c r="E63" s="12" t="inlineStr">
        <is>
          <t xml:space="preserve">1</t>
        </is>
      </c>
      <c r="F63" s="12" t="inlineStr">
        <is>
          <t xml:space="preserve">あおい れん</t>
        </is>
      </c>
      <c r="G63" s="15">
        <v>8</v>
      </c>
      <c r="H63" s="12" t="inlineStr">
        <is>
          <t xml:space="preserve">つきしま りつ</t>
        </is>
      </c>
      <c r="I63" s="15">
        <v>1</v>
      </c>
      <c r="J63" s="15">
        <v>4</v>
      </c>
      <c r="K63" s="15">
        <v>26</v>
      </c>
      <c r="L63" s="15">
        <v>103</v>
      </c>
      <c r="M63" s="12" t="inlineStr">
        <is>
          <t xml:space="preserve"/>
        </is>
      </c>
      <c r="N63" s="12" t="inlineStr">
        <is>
          <t xml:space="preserve"/>
        </is>
      </c>
      <c r="O63" s="12" t="inlineStr">
        <is>
          <t xml:space="preserve">空振り</t>
        </is>
      </c>
      <c r="P63" s="15">
        <v>1</v>
      </c>
      <c r="Q63" s="15">
        <v>2</v>
      </c>
      <c r="R63" s="15">
        <v>1</v>
      </c>
      <c r="S63" s="15">
        <v>3</v>
      </c>
      <c r="T63" s="12" t="inlineStr">
        <is>
          <t xml:space="preserve">区間未取得</t>
        </is>
      </c>
      <c r="U63" s="12" t="inlineStr">
        <is>
          <t xml:space="preserve">対象</t>
        </is>
      </c>
      <c r="V63" s="12" t="inlineStr">
        <is>
          <t xml:space="preserve">架空データ・実測ではありません</t>
        </is>
      </c>
      <c r="W63" s="12" t="inlineStr">
        <is>
          <t xml:space="preserve"/>
        </is>
      </c>
      <c r="X63" s="19">
        <v>46325.39903935185</v>
      </c>
      <c r="Y63" s="12" t="inlineStr">
        <is>
          <t xml:space="preserve">pa-017</t>
        </is>
      </c>
      <c r="Z63" s="12" t="inlineStr">
        <is>
          <t xml:space="preserve">pitch-058</t>
        </is>
      </c>
      <c r="AA63" s="12" t="inlineStr">
        <is>
          <t xml:space="preserve"/>
        </is>
      </c>
      <c r="AB63" s="12" t="inlineStr">
        <is>
          <t xml:space="preserve">away-1</t>
        </is>
      </c>
      <c r="AC63" s="12" t="inlineStr">
        <is>
          <t xml:space="preserve">home-8</t>
        </is>
      </c>
    </row>
    <row r="64" ht="28" customHeight="1">
      <c r="A64" s="31">
        <v>59</v>
      </c>
      <c r="B64" s="31">
        <v>3</v>
      </c>
      <c r="C64" s="30" t="inlineStr">
        <is>
          <t xml:space="preserve">表</t>
        </is>
      </c>
      <c r="D64" s="30" t="inlineStr">
        <is>
          <t xml:space="preserve">つばめウイングス</t>
        </is>
      </c>
      <c r="E64" s="30" t="inlineStr">
        <is>
          <t xml:space="preserve">1</t>
        </is>
      </c>
      <c r="F64" s="30" t="inlineStr">
        <is>
          <t xml:space="preserve">ななせ りょう</t>
        </is>
      </c>
      <c r="G64" s="31">
        <v>1</v>
      </c>
      <c r="H64" s="30" t="inlineStr">
        <is>
          <t xml:space="preserve">あおい れん</t>
        </is>
      </c>
      <c r="I64" s="31">
        <v>2</v>
      </c>
      <c r="J64" s="31">
        <v>1</v>
      </c>
      <c r="K64" s="31">
        <v>33</v>
      </c>
      <c r="L64" s="31">
        <v>105</v>
      </c>
      <c r="M64" s="30" t="inlineStr">
        <is>
          <t xml:space="preserve"/>
        </is>
      </c>
      <c r="N64" s="30" t="inlineStr">
        <is>
          <t xml:space="preserve"/>
        </is>
      </c>
      <c r="O64" s="30" t="inlineStr">
        <is>
          <t xml:space="preserve">ボール</t>
        </is>
      </c>
      <c r="P64" s="31">
        <v>0</v>
      </c>
      <c r="Q64" s="31">
        <v>0</v>
      </c>
      <c r="R64" s="31">
        <v>1</v>
      </c>
      <c r="S64" s="31">
        <v>0</v>
      </c>
      <c r="T64" s="30" t="inlineStr">
        <is>
          <t xml:space="preserve">区間未取得</t>
        </is>
      </c>
      <c r="U64" s="30" t="inlineStr">
        <is>
          <t xml:space="preserve">対象</t>
        </is>
      </c>
      <c r="V64" s="30" t="inlineStr">
        <is>
          <t xml:space="preserve">架空データ・実測ではありません</t>
        </is>
      </c>
      <c r="W64" s="30" t="inlineStr">
        <is>
          <t xml:space="preserve"/>
        </is>
      </c>
      <c r="X64" s="43">
        <v>46325.40070601852</v>
      </c>
      <c r="Y64" s="30" t="inlineStr">
        <is>
          <t xml:space="preserve">pa-018</t>
        </is>
      </c>
      <c r="Z64" s="30" t="inlineStr">
        <is>
          <t xml:space="preserve">pitch-059</t>
        </is>
      </c>
      <c r="AA64" s="30" t="inlineStr">
        <is>
          <t xml:space="preserve"/>
        </is>
      </c>
      <c r="AB64" s="30" t="inlineStr">
        <is>
          <t xml:space="preserve">home-1</t>
        </is>
      </c>
      <c r="AC64" s="30" t="inlineStr">
        <is>
          <t xml:space="preserve">away-1</t>
        </is>
      </c>
    </row>
    <row r="65" ht="28" customHeight="1">
      <c r="A65" s="15">
        <v>60</v>
      </c>
      <c r="B65" s="15">
        <v>3</v>
      </c>
      <c r="C65" s="12" t="inlineStr">
        <is>
          <t xml:space="preserve">表</t>
        </is>
      </c>
      <c r="D65" s="12" t="inlineStr">
        <is>
          <t xml:space="preserve">つばめウイングス</t>
        </is>
      </c>
      <c r="E65" s="12" t="inlineStr">
        <is>
          <t xml:space="preserve">1</t>
        </is>
      </c>
      <c r="F65" s="12" t="inlineStr">
        <is>
          <t xml:space="preserve">ななせ りょう</t>
        </is>
      </c>
      <c r="G65" s="15">
        <v>1</v>
      </c>
      <c r="H65" s="12" t="inlineStr">
        <is>
          <t xml:space="preserve">あおい れん</t>
        </is>
      </c>
      <c r="I65" s="15">
        <v>2</v>
      </c>
      <c r="J65" s="15">
        <v>2</v>
      </c>
      <c r="K65" s="15">
        <v>34</v>
      </c>
      <c r="L65" s="15">
        <v>101</v>
      </c>
      <c r="M65" s="12" t="inlineStr">
        <is>
          <t xml:space="preserve"/>
        </is>
      </c>
      <c r="N65" s="12" t="inlineStr">
        <is>
          <t xml:space="preserve"/>
        </is>
      </c>
      <c r="O65" s="12" t="inlineStr">
        <is>
          <t xml:space="preserve">見逃しストライク</t>
        </is>
      </c>
      <c r="P65" s="15">
        <v>1</v>
      </c>
      <c r="Q65" s="15">
        <v>0</v>
      </c>
      <c r="R65" s="15">
        <v>1</v>
      </c>
      <c r="S65" s="15">
        <v>1</v>
      </c>
      <c r="T65" s="12" t="inlineStr">
        <is>
          <t xml:space="preserve">区間未取得</t>
        </is>
      </c>
      <c r="U65" s="12" t="inlineStr">
        <is>
          <t xml:space="preserve">対象</t>
        </is>
      </c>
      <c r="V65" s="12" t="inlineStr">
        <is>
          <t xml:space="preserve">架空データ・実測ではありません</t>
        </is>
      </c>
      <c r="W65" s="12" t="inlineStr">
        <is>
          <t xml:space="preserve"/>
        </is>
      </c>
      <c r="X65" s="19">
        <v>46325.400972222225</v>
      </c>
      <c r="Y65" s="12" t="inlineStr">
        <is>
          <t xml:space="preserve">pa-018</t>
        </is>
      </c>
      <c r="Z65" s="12" t="inlineStr">
        <is>
          <t xml:space="preserve">pitch-060</t>
        </is>
      </c>
      <c r="AA65" s="12" t="inlineStr">
        <is>
          <t xml:space="preserve"/>
        </is>
      </c>
      <c r="AB65" s="12" t="inlineStr">
        <is>
          <t xml:space="preserve">home-1</t>
        </is>
      </c>
      <c r="AC65" s="12" t="inlineStr">
        <is>
          <t xml:space="preserve">away-1</t>
        </is>
      </c>
    </row>
    <row r="66" ht="28" customHeight="1">
      <c r="A66" s="31">
        <v>61</v>
      </c>
      <c r="B66" s="31">
        <v>3</v>
      </c>
      <c r="C66" s="30" t="inlineStr">
        <is>
          <t xml:space="preserve">表</t>
        </is>
      </c>
      <c r="D66" s="30" t="inlineStr">
        <is>
          <t xml:space="preserve">つばめウイングス</t>
        </is>
      </c>
      <c r="E66" s="30" t="inlineStr">
        <is>
          <t xml:space="preserve">1</t>
        </is>
      </c>
      <c r="F66" s="30" t="inlineStr">
        <is>
          <t xml:space="preserve">ななせ りょう</t>
        </is>
      </c>
      <c r="G66" s="31">
        <v>1</v>
      </c>
      <c r="H66" s="30" t="inlineStr">
        <is>
          <t xml:space="preserve">あおい れん</t>
        </is>
      </c>
      <c r="I66" s="31">
        <v>2</v>
      </c>
      <c r="J66" s="31">
        <v>3</v>
      </c>
      <c r="K66" s="31">
        <v>35</v>
      </c>
      <c r="L66" s="31">
        <v>108</v>
      </c>
      <c r="M66" s="30" t="inlineStr">
        <is>
          <t xml:space="preserve"/>
        </is>
      </c>
      <c r="N66" s="30" t="inlineStr">
        <is>
          <t xml:space="preserve"/>
        </is>
      </c>
      <c r="O66" s="30" t="inlineStr">
        <is>
          <t xml:space="preserve">ファール</t>
        </is>
      </c>
      <c r="P66" s="31">
        <v>1</v>
      </c>
      <c r="Q66" s="31">
        <v>1</v>
      </c>
      <c r="R66" s="31">
        <v>1</v>
      </c>
      <c r="S66" s="31">
        <v>2</v>
      </c>
      <c r="T66" s="30" t="inlineStr">
        <is>
          <t xml:space="preserve">区間未取得</t>
        </is>
      </c>
      <c r="U66" s="30" t="inlineStr">
        <is>
          <t xml:space="preserve">対象</t>
        </is>
      </c>
      <c r="V66" s="30" t="inlineStr">
        <is>
          <t xml:space="preserve">架空データ・実測ではありません</t>
        </is>
      </c>
      <c r="W66" s="30" t="inlineStr">
        <is>
          <t xml:space="preserve"/>
        </is>
      </c>
      <c r="X66" s="43">
        <v>46325.401238425926</v>
      </c>
      <c r="Y66" s="30" t="inlineStr">
        <is>
          <t xml:space="preserve">pa-018</t>
        </is>
      </c>
      <c r="Z66" s="30" t="inlineStr">
        <is>
          <t xml:space="preserve">pitch-061</t>
        </is>
      </c>
      <c r="AA66" s="30" t="inlineStr">
        <is>
          <t xml:space="preserve"/>
        </is>
      </c>
      <c r="AB66" s="30" t="inlineStr">
        <is>
          <t xml:space="preserve">home-1</t>
        </is>
      </c>
      <c r="AC66" s="30" t="inlineStr">
        <is>
          <t xml:space="preserve">away-1</t>
        </is>
      </c>
    </row>
    <row r="67" ht="28" customHeight="1">
      <c r="A67" s="15">
        <v>62</v>
      </c>
      <c r="B67" s="15">
        <v>3</v>
      </c>
      <c r="C67" s="12" t="inlineStr">
        <is>
          <t xml:space="preserve">表</t>
        </is>
      </c>
      <c r="D67" s="12" t="inlineStr">
        <is>
          <t xml:space="preserve">つばめウイングス</t>
        </is>
      </c>
      <c r="E67" s="12" t="inlineStr">
        <is>
          <t xml:space="preserve">1</t>
        </is>
      </c>
      <c r="F67" s="12" t="inlineStr">
        <is>
          <t xml:space="preserve">ななせ りょう</t>
        </is>
      </c>
      <c r="G67" s="15">
        <v>1</v>
      </c>
      <c r="H67" s="12" t="inlineStr">
        <is>
          <t xml:space="preserve">あおい れん</t>
        </is>
      </c>
      <c r="I67" s="15">
        <v>2</v>
      </c>
      <c r="J67" s="15">
        <v>4</v>
      </c>
      <c r="K67" s="15">
        <v>36</v>
      </c>
      <c r="L67" s="15">
        <v>104</v>
      </c>
      <c r="M67" s="12" t="inlineStr">
        <is>
          <t xml:space="preserve"/>
        </is>
      </c>
      <c r="N67" s="12" t="inlineStr">
        <is>
          <t xml:space="preserve"/>
        </is>
      </c>
      <c r="O67" s="12" t="inlineStr">
        <is>
          <t xml:space="preserve">インプレー（打球）</t>
        </is>
      </c>
      <c r="P67" s="15">
        <v>1</v>
      </c>
      <c r="Q67" s="15">
        <v>2</v>
      </c>
      <c r="R67" s="15">
        <v>1</v>
      </c>
      <c r="S67" s="15">
        <v>2</v>
      </c>
      <c r="T67" s="12" t="inlineStr">
        <is>
          <t xml:space="preserve">区間未取得</t>
        </is>
      </c>
      <c r="U67" s="12" t="inlineStr">
        <is>
          <t xml:space="preserve">対象</t>
        </is>
      </c>
      <c r="V67" s="12" t="inlineStr">
        <is>
          <t xml:space="preserve">架空データ・実測ではありません</t>
        </is>
      </c>
      <c r="W67" s="12" t="inlineStr">
        <is>
          <t xml:space="preserve"/>
        </is>
      </c>
      <c r="X67" s="19">
        <v>46325.401504629626</v>
      </c>
      <c r="Y67" s="12" t="inlineStr">
        <is>
          <t xml:space="preserve">pa-018</t>
        </is>
      </c>
      <c r="Z67" s="12" t="inlineStr">
        <is>
          <t xml:space="preserve">pitch-062</t>
        </is>
      </c>
      <c r="AA67" s="12" t="inlineStr">
        <is>
          <t xml:space="preserve"/>
        </is>
      </c>
      <c r="AB67" s="12" t="inlineStr">
        <is>
          <t xml:space="preserve">home-1</t>
        </is>
      </c>
      <c r="AC67" s="12" t="inlineStr">
        <is>
          <t xml:space="preserve">away-1</t>
        </is>
      </c>
    </row>
    <row r="68" ht="28" customHeight="1">
      <c r="A68" s="31">
        <v>63</v>
      </c>
      <c r="B68" s="31">
        <v>3</v>
      </c>
      <c r="C68" s="30" t="inlineStr">
        <is>
          <t xml:space="preserve">表</t>
        </is>
      </c>
      <c r="D68" s="30" t="inlineStr">
        <is>
          <t xml:space="preserve">つばめウイングス</t>
        </is>
      </c>
      <c r="E68" s="30" t="inlineStr">
        <is>
          <t xml:space="preserve">1</t>
        </is>
      </c>
      <c r="F68" s="30" t="inlineStr">
        <is>
          <t xml:space="preserve">ななせ りょう</t>
        </is>
      </c>
      <c r="G68" s="31">
        <v>2</v>
      </c>
      <c r="H68" s="30" t="inlineStr">
        <is>
          <t xml:space="preserve">はやせ そら</t>
        </is>
      </c>
      <c r="I68" s="31">
        <v>2</v>
      </c>
      <c r="J68" s="31">
        <v>1</v>
      </c>
      <c r="K68" s="31">
        <v>37</v>
      </c>
      <c r="L68" s="31">
        <v>111</v>
      </c>
      <c r="M68" s="30" t="inlineStr">
        <is>
          <t xml:space="preserve"/>
        </is>
      </c>
      <c r="N68" s="30" t="inlineStr">
        <is>
          <t xml:space="preserve"/>
        </is>
      </c>
      <c r="O68" s="30" t="inlineStr">
        <is>
          <t xml:space="preserve">見逃しストライク</t>
        </is>
      </c>
      <c r="P68" s="31">
        <v>0</v>
      </c>
      <c r="Q68" s="31">
        <v>0</v>
      </c>
      <c r="R68" s="31">
        <v>0</v>
      </c>
      <c r="S68" s="31">
        <v>1</v>
      </c>
      <c r="T68" s="30" t="inlineStr">
        <is>
          <t xml:space="preserve">区間未取得</t>
        </is>
      </c>
      <c r="U68" s="30" t="inlineStr">
        <is>
          <t xml:space="preserve">対象</t>
        </is>
      </c>
      <c r="V68" s="30" t="inlineStr">
        <is>
          <t xml:space="preserve">架空データ・実測ではありません</t>
        </is>
      </c>
      <c r="W68" s="30" t="inlineStr">
        <is>
          <t xml:space="preserve"/>
        </is>
      </c>
      <c r="X68" s="43">
        <v>46325.40212962963</v>
      </c>
      <c r="Y68" s="30" t="inlineStr">
        <is>
          <t xml:space="preserve">pa-019</t>
        </is>
      </c>
      <c r="Z68" s="30" t="inlineStr">
        <is>
          <t xml:space="preserve">pitch-063</t>
        </is>
      </c>
      <c r="AA68" s="30" t="inlineStr">
        <is>
          <t xml:space="preserve"/>
        </is>
      </c>
      <c r="AB68" s="30" t="inlineStr">
        <is>
          <t xml:space="preserve">home-1</t>
        </is>
      </c>
      <c r="AC68" s="30" t="inlineStr">
        <is>
          <t xml:space="preserve">away-2</t>
        </is>
      </c>
    </row>
    <row r="69" ht="28" customHeight="1">
      <c r="A69" s="15">
        <v>64</v>
      </c>
      <c r="B69" s="15">
        <v>3</v>
      </c>
      <c r="C69" s="12" t="inlineStr">
        <is>
          <t xml:space="preserve">表</t>
        </is>
      </c>
      <c r="D69" s="12" t="inlineStr">
        <is>
          <t xml:space="preserve">つばめウイングス</t>
        </is>
      </c>
      <c r="E69" s="12" t="inlineStr">
        <is>
          <t xml:space="preserve">1</t>
        </is>
      </c>
      <c r="F69" s="12" t="inlineStr">
        <is>
          <t xml:space="preserve">ななせ りょう</t>
        </is>
      </c>
      <c r="G69" s="15">
        <v>2</v>
      </c>
      <c r="H69" s="12" t="inlineStr">
        <is>
          <t xml:space="preserve">はやせ そら</t>
        </is>
      </c>
      <c r="I69" s="15">
        <v>2</v>
      </c>
      <c r="J69" s="15">
        <v>2</v>
      </c>
      <c r="K69" s="15">
        <v>38</v>
      </c>
      <c r="L69" s="15">
        <v>107</v>
      </c>
      <c r="M69" s="12" t="inlineStr">
        <is>
          <t xml:space="preserve"/>
        </is>
      </c>
      <c r="N69" s="12" t="inlineStr">
        <is>
          <t xml:space="preserve"/>
        </is>
      </c>
      <c r="O69" s="12" t="inlineStr">
        <is>
          <t xml:space="preserve">インプレー（打球）</t>
        </is>
      </c>
      <c r="P69" s="15">
        <v>0</v>
      </c>
      <c r="Q69" s="15">
        <v>1</v>
      </c>
      <c r="R69" s="15">
        <v>0</v>
      </c>
      <c r="S69" s="15">
        <v>1</v>
      </c>
      <c r="T69" s="12" t="inlineStr">
        <is>
          <t xml:space="preserve">区間未取得</t>
        </is>
      </c>
      <c r="U69" s="12" t="inlineStr">
        <is>
          <t xml:space="preserve">対象</t>
        </is>
      </c>
      <c r="V69" s="12" t="inlineStr">
        <is>
          <t xml:space="preserve">架空データ・実測ではありません</t>
        </is>
      </c>
      <c r="W69" s="12" t="inlineStr">
        <is>
          <t xml:space="preserve"/>
        </is>
      </c>
      <c r="X69" s="19">
        <v>46325.402395833335</v>
      </c>
      <c r="Y69" s="12" t="inlineStr">
        <is>
          <t xml:space="preserve">pa-019</t>
        </is>
      </c>
      <c r="Z69" s="12" t="inlineStr">
        <is>
          <t xml:space="preserve">pitch-064</t>
        </is>
      </c>
      <c r="AA69" s="12" t="inlineStr">
        <is>
          <t xml:space="preserve"/>
        </is>
      </c>
      <c r="AB69" s="12" t="inlineStr">
        <is>
          <t xml:space="preserve">home-1</t>
        </is>
      </c>
      <c r="AC69" s="12" t="inlineStr">
        <is>
          <t xml:space="preserve">away-2</t>
        </is>
      </c>
    </row>
    <row r="70" ht="28" customHeight="1">
      <c r="A70" s="31">
        <v>65</v>
      </c>
      <c r="B70" s="31">
        <v>3</v>
      </c>
      <c r="C70" s="30" t="inlineStr">
        <is>
          <t xml:space="preserve">表</t>
        </is>
      </c>
      <c r="D70" s="30" t="inlineStr">
        <is>
          <t xml:space="preserve">つばめウイングス</t>
        </is>
      </c>
      <c r="E70" s="30" t="inlineStr">
        <is>
          <t xml:space="preserve">1</t>
        </is>
      </c>
      <c r="F70" s="30" t="inlineStr">
        <is>
          <t xml:space="preserve">ななせ りょう</t>
        </is>
      </c>
      <c r="G70" s="31">
        <v>3</v>
      </c>
      <c r="H70" s="30" t="inlineStr">
        <is>
          <t xml:space="preserve">もりの いつき</t>
        </is>
      </c>
      <c r="I70" s="31">
        <v>2</v>
      </c>
      <c r="J70" s="31">
        <v>1</v>
      </c>
      <c r="K70" s="31">
        <v>39</v>
      </c>
      <c r="L70" s="31">
        <v>103</v>
      </c>
      <c r="M70" s="30" t="inlineStr">
        <is>
          <t xml:space="preserve"/>
        </is>
      </c>
      <c r="N70" s="30" t="inlineStr">
        <is>
          <t xml:space="preserve"/>
        </is>
      </c>
      <c r="O70" s="30" t="inlineStr">
        <is>
          <t xml:space="preserve">ボール</t>
        </is>
      </c>
      <c r="P70" s="31">
        <v>0</v>
      </c>
      <c r="Q70" s="31">
        <v>0</v>
      </c>
      <c r="R70" s="31">
        <v>1</v>
      </c>
      <c r="S70" s="31">
        <v>0</v>
      </c>
      <c r="T70" s="30" t="inlineStr">
        <is>
          <t xml:space="preserve">区間未取得</t>
        </is>
      </c>
      <c r="U70" s="30" t="inlineStr">
        <is>
          <t xml:space="preserve">対象</t>
        </is>
      </c>
      <c r="V70" s="30" t="inlineStr">
        <is>
          <t xml:space="preserve">架空データ・実測ではありません</t>
        </is>
      </c>
      <c r="W70" s="30" t="inlineStr">
        <is>
          <t xml:space="preserve"/>
        </is>
      </c>
      <c r="X70" s="43">
        <v>46325.40302083333</v>
      </c>
      <c r="Y70" s="30" t="inlineStr">
        <is>
          <t xml:space="preserve">pa-020</t>
        </is>
      </c>
      <c r="Z70" s="30" t="inlineStr">
        <is>
          <t xml:space="preserve">pitch-065</t>
        </is>
      </c>
      <c r="AA70" s="30" t="inlineStr">
        <is>
          <t xml:space="preserve"/>
        </is>
      </c>
      <c r="AB70" s="30" t="inlineStr">
        <is>
          <t xml:space="preserve">home-1</t>
        </is>
      </c>
      <c r="AC70" s="30" t="inlineStr">
        <is>
          <t xml:space="preserve">away-3</t>
        </is>
      </c>
    </row>
    <row r="71" ht="28" customHeight="1">
      <c r="A71" s="15">
        <v>66</v>
      </c>
      <c r="B71" s="15">
        <v>3</v>
      </c>
      <c r="C71" s="12" t="inlineStr">
        <is>
          <t xml:space="preserve">表</t>
        </is>
      </c>
      <c r="D71" s="12" t="inlineStr">
        <is>
          <t xml:space="preserve">つばめウイングス</t>
        </is>
      </c>
      <c r="E71" s="12" t="inlineStr">
        <is>
          <t xml:space="preserve">1</t>
        </is>
      </c>
      <c r="F71" s="12" t="inlineStr">
        <is>
          <t xml:space="preserve">ななせ りょう</t>
        </is>
      </c>
      <c r="G71" s="15">
        <v>3</v>
      </c>
      <c r="H71" s="12" t="inlineStr">
        <is>
          <t xml:space="preserve">もりの いつき</t>
        </is>
      </c>
      <c r="I71" s="15">
        <v>2</v>
      </c>
      <c r="J71" s="15">
        <v>2</v>
      </c>
      <c r="K71" s="15">
        <v>40</v>
      </c>
      <c r="L71" s="15">
        <v>110</v>
      </c>
      <c r="M71" s="12" t="inlineStr">
        <is>
          <t xml:space="preserve"/>
        </is>
      </c>
      <c r="N71" s="12" t="inlineStr">
        <is>
          <t xml:space="preserve"/>
        </is>
      </c>
      <c r="O71" s="12" t="inlineStr">
        <is>
          <t xml:space="preserve">見逃しストライク</t>
        </is>
      </c>
      <c r="P71" s="15">
        <v>1</v>
      </c>
      <c r="Q71" s="15">
        <v>0</v>
      </c>
      <c r="R71" s="15">
        <v>1</v>
      </c>
      <c r="S71" s="15">
        <v>1</v>
      </c>
      <c r="T71" s="12" t="inlineStr">
        <is>
          <t xml:space="preserve">区間未取得</t>
        </is>
      </c>
      <c r="U71" s="12" t="inlineStr">
        <is>
          <t xml:space="preserve">対象</t>
        </is>
      </c>
      <c r="V71" s="12" t="inlineStr">
        <is>
          <t xml:space="preserve">架空データ・実測ではありません</t>
        </is>
      </c>
      <c r="W71" s="12" t="inlineStr">
        <is>
          <t xml:space="preserve"/>
        </is>
      </c>
      <c r="X71" s="19">
        <v>46325.403287037036</v>
      </c>
      <c r="Y71" s="12" t="inlineStr">
        <is>
          <t xml:space="preserve">pa-020</t>
        </is>
      </c>
      <c r="Z71" s="12" t="inlineStr">
        <is>
          <t xml:space="preserve">pitch-066</t>
        </is>
      </c>
      <c r="AA71" s="12" t="inlineStr">
        <is>
          <t xml:space="preserve"/>
        </is>
      </c>
      <c r="AB71" s="12" t="inlineStr">
        <is>
          <t xml:space="preserve">home-1</t>
        </is>
      </c>
      <c r="AC71" s="12" t="inlineStr">
        <is>
          <t xml:space="preserve">away-3</t>
        </is>
      </c>
    </row>
    <row r="72" ht="28" customHeight="1">
      <c r="A72" s="31">
        <v>67</v>
      </c>
      <c r="B72" s="31">
        <v>3</v>
      </c>
      <c r="C72" s="30" t="inlineStr">
        <is>
          <t xml:space="preserve">表</t>
        </is>
      </c>
      <c r="D72" s="30" t="inlineStr">
        <is>
          <t xml:space="preserve">つばめウイングス</t>
        </is>
      </c>
      <c r="E72" s="30" t="inlineStr">
        <is>
          <t xml:space="preserve">1</t>
        </is>
      </c>
      <c r="F72" s="30" t="inlineStr">
        <is>
          <t xml:space="preserve">ななせ りょう</t>
        </is>
      </c>
      <c r="G72" s="31">
        <v>3</v>
      </c>
      <c r="H72" s="30" t="inlineStr">
        <is>
          <t xml:space="preserve">もりの いつき</t>
        </is>
      </c>
      <c r="I72" s="31">
        <v>2</v>
      </c>
      <c r="J72" s="31">
        <v>3</v>
      </c>
      <c r="K72" s="31">
        <v>41</v>
      </c>
      <c r="L72" s="31">
        <v>106</v>
      </c>
      <c r="M72" s="30" t="inlineStr">
        <is>
          <t xml:space="preserve"/>
        </is>
      </c>
      <c r="N72" s="30" t="inlineStr">
        <is>
          <t xml:space="preserve"/>
        </is>
      </c>
      <c r="O72" s="30" t="inlineStr">
        <is>
          <t xml:space="preserve">インプレー（打球）</t>
        </is>
      </c>
      <c r="P72" s="31">
        <v>1</v>
      </c>
      <c r="Q72" s="31">
        <v>1</v>
      </c>
      <c r="R72" s="31">
        <v>1</v>
      </c>
      <c r="S72" s="31">
        <v>1</v>
      </c>
      <c r="T72" s="30" t="inlineStr">
        <is>
          <t xml:space="preserve">区間未取得</t>
        </is>
      </c>
      <c r="U72" s="30" t="inlineStr">
        <is>
          <t xml:space="preserve">対象</t>
        </is>
      </c>
      <c r="V72" s="30" t="inlineStr">
        <is>
          <t xml:space="preserve">架空データ・実測ではありません</t>
        </is>
      </c>
      <c r="W72" s="30" t="inlineStr">
        <is>
          <t xml:space="preserve"/>
        </is>
      </c>
      <c r="X72" s="43">
        <v>46325.40355324074</v>
      </c>
      <c r="Y72" s="30" t="inlineStr">
        <is>
          <t xml:space="preserve">pa-020</t>
        </is>
      </c>
      <c r="Z72" s="30" t="inlineStr">
        <is>
          <t xml:space="preserve">pitch-067</t>
        </is>
      </c>
      <c r="AA72" s="30" t="inlineStr">
        <is>
          <t xml:space="preserve"/>
        </is>
      </c>
      <c r="AB72" s="30" t="inlineStr">
        <is>
          <t xml:space="preserve">home-1</t>
        </is>
      </c>
      <c r="AC72" s="30" t="inlineStr">
        <is>
          <t xml:space="preserve">away-3</t>
        </is>
      </c>
    </row>
    <row r="73" ht="28" customHeight="1">
      <c r="A73" s="15">
        <v>68</v>
      </c>
      <c r="B73" s="15">
        <v>3</v>
      </c>
      <c r="C73" s="12" t="inlineStr">
        <is>
          <t xml:space="preserve">表</t>
        </is>
      </c>
      <c r="D73" s="12" t="inlineStr">
        <is>
          <t xml:space="preserve">つばめウイングス</t>
        </is>
      </c>
      <c r="E73" s="12" t="inlineStr">
        <is>
          <t xml:space="preserve">1</t>
        </is>
      </c>
      <c r="F73" s="12" t="inlineStr">
        <is>
          <t xml:space="preserve">ななせ りょう</t>
        </is>
      </c>
      <c r="G73" s="15">
        <v>4</v>
      </c>
      <c r="H73" s="12" t="inlineStr">
        <is>
          <t xml:space="preserve">しらいし はる</t>
        </is>
      </c>
      <c r="I73" s="15">
        <v>2</v>
      </c>
      <c r="J73" s="15">
        <v>1</v>
      </c>
      <c r="K73" s="15">
        <v>42</v>
      </c>
      <c r="L73" s="15">
        <v>102</v>
      </c>
      <c r="M73" s="12" t="inlineStr">
        <is>
          <t xml:space="preserve"/>
        </is>
      </c>
      <c r="N73" s="12" t="inlineStr">
        <is>
          <t xml:space="preserve"/>
        </is>
      </c>
      <c r="O73" s="12" t="inlineStr">
        <is>
          <t xml:space="preserve">ボール</t>
        </is>
      </c>
      <c r="P73" s="15">
        <v>0</v>
      </c>
      <c r="Q73" s="15">
        <v>0</v>
      </c>
      <c r="R73" s="15">
        <v>1</v>
      </c>
      <c r="S73" s="15">
        <v>0</v>
      </c>
      <c r="T73" s="12" t="inlineStr">
        <is>
          <t xml:space="preserve">区間未取得</t>
        </is>
      </c>
      <c r="U73" s="12" t="inlineStr">
        <is>
          <t xml:space="preserve">対象</t>
        </is>
      </c>
      <c r="V73" s="12" t="inlineStr">
        <is>
          <t xml:space="preserve">架空データ・実測ではありません</t>
        </is>
      </c>
      <c r="W73" s="12" t="inlineStr">
        <is>
          <t xml:space="preserve"/>
        </is>
      </c>
      <c r="X73" s="19">
        <v>46325.404178240744</v>
      </c>
      <c r="Y73" s="12" t="inlineStr">
        <is>
          <t xml:space="preserve">pa-021</t>
        </is>
      </c>
      <c r="Z73" s="12" t="inlineStr">
        <is>
          <t xml:space="preserve">pitch-068</t>
        </is>
      </c>
      <c r="AA73" s="12" t="inlineStr">
        <is>
          <t xml:space="preserve"/>
        </is>
      </c>
      <c r="AB73" s="12" t="inlineStr">
        <is>
          <t xml:space="preserve">home-1</t>
        </is>
      </c>
      <c r="AC73" s="12" t="inlineStr">
        <is>
          <t xml:space="preserve">away-4</t>
        </is>
      </c>
    </row>
    <row r="74" ht="28" customHeight="1">
      <c r="A74" s="31">
        <v>69</v>
      </c>
      <c r="B74" s="31">
        <v>3</v>
      </c>
      <c r="C74" s="30" t="inlineStr">
        <is>
          <t xml:space="preserve">表</t>
        </is>
      </c>
      <c r="D74" s="30" t="inlineStr">
        <is>
          <t xml:space="preserve">つばめウイングス</t>
        </is>
      </c>
      <c r="E74" s="30" t="inlineStr">
        <is>
          <t xml:space="preserve">1</t>
        </is>
      </c>
      <c r="F74" s="30" t="inlineStr">
        <is>
          <t xml:space="preserve">ななせ りょう</t>
        </is>
      </c>
      <c r="G74" s="31">
        <v>4</v>
      </c>
      <c r="H74" s="30" t="inlineStr">
        <is>
          <t xml:space="preserve">しらいし はる</t>
        </is>
      </c>
      <c r="I74" s="31">
        <v>2</v>
      </c>
      <c r="J74" s="31">
        <v>2</v>
      </c>
      <c r="K74" s="31">
        <v>43</v>
      </c>
      <c r="L74" s="31">
        <v>109</v>
      </c>
      <c r="M74" s="30" t="inlineStr">
        <is>
          <t xml:space="preserve"/>
        </is>
      </c>
      <c r="N74" s="30" t="inlineStr">
        <is>
          <t xml:space="preserve"/>
        </is>
      </c>
      <c r="O74" s="30" t="inlineStr">
        <is>
          <t xml:space="preserve">見逃しストライク</t>
        </is>
      </c>
      <c r="P74" s="31">
        <v>1</v>
      </c>
      <c r="Q74" s="31">
        <v>0</v>
      </c>
      <c r="R74" s="31">
        <v>1</v>
      </c>
      <c r="S74" s="31">
        <v>1</v>
      </c>
      <c r="T74" s="30" t="inlineStr">
        <is>
          <t xml:space="preserve">区間未取得</t>
        </is>
      </c>
      <c r="U74" s="30" t="inlineStr">
        <is>
          <t xml:space="preserve">対象</t>
        </is>
      </c>
      <c r="V74" s="30" t="inlineStr">
        <is>
          <t xml:space="preserve">架空データ・実測ではありません</t>
        </is>
      </c>
      <c r="W74" s="30" t="inlineStr">
        <is>
          <t xml:space="preserve"/>
        </is>
      </c>
      <c r="X74" s="43">
        <v>46325.404444444444</v>
      </c>
      <c r="Y74" s="30" t="inlineStr">
        <is>
          <t xml:space="preserve">pa-021</t>
        </is>
      </c>
      <c r="Z74" s="30" t="inlineStr">
        <is>
          <t xml:space="preserve">pitch-069</t>
        </is>
      </c>
      <c r="AA74" s="30" t="inlineStr">
        <is>
          <t xml:space="preserve"/>
        </is>
      </c>
      <c r="AB74" s="30" t="inlineStr">
        <is>
          <t xml:space="preserve">home-1</t>
        </is>
      </c>
      <c r="AC74" s="30" t="inlineStr">
        <is>
          <t xml:space="preserve">away-4</t>
        </is>
      </c>
    </row>
    <row r="75" ht="28" customHeight="1">
      <c r="A75" s="15">
        <v>70</v>
      </c>
      <c r="B75" s="15">
        <v>3</v>
      </c>
      <c r="C75" s="12" t="inlineStr">
        <is>
          <t xml:space="preserve">表</t>
        </is>
      </c>
      <c r="D75" s="12" t="inlineStr">
        <is>
          <t xml:space="preserve">つばめウイングス</t>
        </is>
      </c>
      <c r="E75" s="12" t="inlineStr">
        <is>
          <t xml:space="preserve">1</t>
        </is>
      </c>
      <c r="F75" s="12" t="inlineStr">
        <is>
          <t xml:space="preserve">ななせ りょう</t>
        </is>
      </c>
      <c r="G75" s="15">
        <v>4</v>
      </c>
      <c r="H75" s="12" t="inlineStr">
        <is>
          <t xml:space="preserve">しらいし はる</t>
        </is>
      </c>
      <c r="I75" s="15">
        <v>2</v>
      </c>
      <c r="J75" s="15">
        <v>3</v>
      </c>
      <c r="K75" s="15">
        <v>44</v>
      </c>
      <c r="L75" s="15">
        <v>105</v>
      </c>
      <c r="M75" s="12" t="inlineStr">
        <is>
          <t xml:space="preserve"/>
        </is>
      </c>
      <c r="N75" s="12" t="inlineStr">
        <is>
          <t xml:space="preserve"/>
        </is>
      </c>
      <c r="O75" s="12" t="inlineStr">
        <is>
          <t xml:space="preserve">ファール</t>
        </is>
      </c>
      <c r="P75" s="15">
        <v>1</v>
      </c>
      <c r="Q75" s="15">
        <v>1</v>
      </c>
      <c r="R75" s="15">
        <v>1</v>
      </c>
      <c r="S75" s="15">
        <v>2</v>
      </c>
      <c r="T75" s="12" t="inlineStr">
        <is>
          <t xml:space="preserve">区間未取得</t>
        </is>
      </c>
      <c r="U75" s="12" t="inlineStr">
        <is>
          <t xml:space="preserve">対象</t>
        </is>
      </c>
      <c r="V75" s="12" t="inlineStr">
        <is>
          <t xml:space="preserve">架空データ・実測ではありません</t>
        </is>
      </c>
      <c r="W75" s="12" t="inlineStr">
        <is>
          <t xml:space="preserve"/>
        </is>
      </c>
      <c r="X75" s="19">
        <v>46325.404710648145</v>
      </c>
      <c r="Y75" s="12" t="inlineStr">
        <is>
          <t xml:space="preserve">pa-021</t>
        </is>
      </c>
      <c r="Z75" s="12" t="inlineStr">
        <is>
          <t xml:space="preserve">pitch-070</t>
        </is>
      </c>
      <c r="AA75" s="12" t="inlineStr">
        <is>
          <t xml:space="preserve"/>
        </is>
      </c>
      <c r="AB75" s="12" t="inlineStr">
        <is>
          <t xml:space="preserve">home-1</t>
        </is>
      </c>
      <c r="AC75" s="12" t="inlineStr">
        <is>
          <t xml:space="preserve">away-4</t>
        </is>
      </c>
    </row>
    <row r="76" ht="28" customHeight="1">
      <c r="A76" s="31">
        <v>71</v>
      </c>
      <c r="B76" s="31">
        <v>3</v>
      </c>
      <c r="C76" s="30" t="inlineStr">
        <is>
          <t xml:space="preserve">表</t>
        </is>
      </c>
      <c r="D76" s="30" t="inlineStr">
        <is>
          <t xml:space="preserve">つばめウイングス</t>
        </is>
      </c>
      <c r="E76" s="30" t="inlineStr">
        <is>
          <t xml:space="preserve">1</t>
        </is>
      </c>
      <c r="F76" s="30" t="inlineStr">
        <is>
          <t xml:space="preserve">ななせ りょう</t>
        </is>
      </c>
      <c r="G76" s="31">
        <v>4</v>
      </c>
      <c r="H76" s="30" t="inlineStr">
        <is>
          <t xml:space="preserve">しらいし はる</t>
        </is>
      </c>
      <c r="I76" s="31">
        <v>2</v>
      </c>
      <c r="J76" s="31">
        <v>4</v>
      </c>
      <c r="K76" s="31">
        <v>45</v>
      </c>
      <c r="L76" s="31">
        <v>101</v>
      </c>
      <c r="M76" s="30" t="inlineStr">
        <is>
          <t xml:space="preserve"/>
        </is>
      </c>
      <c r="N76" s="30" t="inlineStr">
        <is>
          <t xml:space="preserve"/>
        </is>
      </c>
      <c r="O76" s="30" t="inlineStr">
        <is>
          <t xml:space="preserve">インプレー（打球）</t>
        </is>
      </c>
      <c r="P76" s="31">
        <v>1</v>
      </c>
      <c r="Q76" s="31">
        <v>2</v>
      </c>
      <c r="R76" s="31">
        <v>1</v>
      </c>
      <c r="S76" s="31">
        <v>2</v>
      </c>
      <c r="T76" s="30" t="inlineStr">
        <is>
          <t xml:space="preserve">区間未取得</t>
        </is>
      </c>
      <c r="U76" s="30" t="inlineStr">
        <is>
          <t xml:space="preserve">対象</t>
        </is>
      </c>
      <c r="V76" s="30" t="inlineStr">
        <is>
          <t xml:space="preserve">架空データ・実測ではありません</t>
        </is>
      </c>
      <c r="W76" s="30" t="inlineStr">
        <is>
          <t xml:space="preserve"/>
        </is>
      </c>
      <c r="X76" s="43">
        <v>46325.40497685185</v>
      </c>
      <c r="Y76" s="30" t="inlineStr">
        <is>
          <t xml:space="preserve">pa-021</t>
        </is>
      </c>
      <c r="Z76" s="30" t="inlineStr">
        <is>
          <t xml:space="preserve">pitch-071</t>
        </is>
      </c>
      <c r="AA76" s="30" t="inlineStr">
        <is>
          <t xml:space="preserve"/>
        </is>
      </c>
      <c r="AB76" s="30" t="inlineStr">
        <is>
          <t xml:space="preserve">home-1</t>
        </is>
      </c>
      <c r="AC76" s="30" t="inlineStr">
        <is>
          <t xml:space="preserve">away-4</t>
        </is>
      </c>
    </row>
    <row r="77" ht="28" customHeight="1">
      <c r="A77" s="15">
        <v>72</v>
      </c>
      <c r="B77" s="15">
        <v>3</v>
      </c>
      <c r="C77" s="12" t="inlineStr">
        <is>
          <t xml:space="preserve">表</t>
        </is>
      </c>
      <c r="D77" s="12" t="inlineStr">
        <is>
          <t xml:space="preserve">つばめウイングス</t>
        </is>
      </c>
      <c r="E77" s="12" t="inlineStr">
        <is>
          <t xml:space="preserve">1</t>
        </is>
      </c>
      <c r="F77" s="12" t="inlineStr">
        <is>
          <t xml:space="preserve">ななせ りょう</t>
        </is>
      </c>
      <c r="G77" s="15">
        <v>5</v>
      </c>
      <c r="H77" s="12" t="inlineStr">
        <is>
          <t xml:space="preserve">かざま りく</t>
        </is>
      </c>
      <c r="I77" s="15">
        <v>2</v>
      </c>
      <c r="J77" s="15">
        <v>1</v>
      </c>
      <c r="K77" s="15">
        <v>46</v>
      </c>
      <c r="L77" s="15">
        <v>108</v>
      </c>
      <c r="M77" s="12" t="inlineStr">
        <is>
          <t xml:space="preserve"/>
        </is>
      </c>
      <c r="N77" s="12" t="inlineStr">
        <is>
          <t xml:space="preserve"/>
        </is>
      </c>
      <c r="O77" s="12" t="inlineStr">
        <is>
          <t xml:space="preserve">見逃しストライク</t>
        </is>
      </c>
      <c r="P77" s="15">
        <v>0</v>
      </c>
      <c r="Q77" s="15">
        <v>0</v>
      </c>
      <c r="R77" s="15">
        <v>0</v>
      </c>
      <c r="S77" s="15">
        <v>1</v>
      </c>
      <c r="T77" s="12" t="inlineStr">
        <is>
          <t xml:space="preserve">区間未取得</t>
        </is>
      </c>
      <c r="U77" s="12" t="inlineStr">
        <is>
          <t xml:space="preserve">対象</t>
        </is>
      </c>
      <c r="V77" s="12" t="inlineStr">
        <is>
          <t xml:space="preserve">架空データ・実測ではありません</t>
        </is>
      </c>
      <c r="W77" s="12" t="inlineStr">
        <is>
          <t xml:space="preserve"/>
        </is>
      </c>
      <c r="X77" s="19">
        <v>46325.40560185185</v>
      </c>
      <c r="Y77" s="12" t="inlineStr">
        <is>
          <t xml:space="preserve">pa-022</t>
        </is>
      </c>
      <c r="Z77" s="12" t="inlineStr">
        <is>
          <t xml:space="preserve">pitch-072</t>
        </is>
      </c>
      <c r="AA77" s="12" t="inlineStr">
        <is>
          <t xml:space="preserve"/>
        </is>
      </c>
      <c r="AB77" s="12" t="inlineStr">
        <is>
          <t xml:space="preserve">home-1</t>
        </is>
      </c>
      <c r="AC77" s="12" t="inlineStr">
        <is>
          <t xml:space="preserve">away-5</t>
        </is>
      </c>
    </row>
    <row r="78" ht="28" customHeight="1">
      <c r="A78" s="31">
        <v>73</v>
      </c>
      <c r="B78" s="31">
        <v>3</v>
      </c>
      <c r="C78" s="30" t="inlineStr">
        <is>
          <t xml:space="preserve">表</t>
        </is>
      </c>
      <c r="D78" s="30" t="inlineStr">
        <is>
          <t xml:space="preserve">つばめウイングス</t>
        </is>
      </c>
      <c r="E78" s="30" t="inlineStr">
        <is>
          <t xml:space="preserve">1</t>
        </is>
      </c>
      <c r="F78" s="30" t="inlineStr">
        <is>
          <t xml:space="preserve">ななせ りょう</t>
        </is>
      </c>
      <c r="G78" s="31">
        <v>5</v>
      </c>
      <c r="H78" s="30" t="inlineStr">
        <is>
          <t xml:space="preserve">かざま りく</t>
        </is>
      </c>
      <c r="I78" s="31">
        <v>2</v>
      </c>
      <c r="J78" s="31">
        <v>2</v>
      </c>
      <c r="K78" s="31">
        <v>47</v>
      </c>
      <c r="L78" s="31">
        <v>104</v>
      </c>
      <c r="M78" s="30" t="inlineStr">
        <is>
          <t xml:space="preserve"/>
        </is>
      </c>
      <c r="N78" s="30" t="inlineStr">
        <is>
          <t xml:space="preserve"/>
        </is>
      </c>
      <c r="O78" s="30" t="inlineStr">
        <is>
          <t xml:space="preserve">ボール</t>
        </is>
      </c>
      <c r="P78" s="31">
        <v>0</v>
      </c>
      <c r="Q78" s="31">
        <v>1</v>
      </c>
      <c r="R78" s="31">
        <v>1</v>
      </c>
      <c r="S78" s="31">
        <v>1</v>
      </c>
      <c r="T78" s="30" t="inlineStr">
        <is>
          <t xml:space="preserve">区間未取得</t>
        </is>
      </c>
      <c r="U78" s="30" t="inlineStr">
        <is>
          <t xml:space="preserve">対象</t>
        </is>
      </c>
      <c r="V78" s="30" t="inlineStr">
        <is>
          <t xml:space="preserve">架空データ・実測ではありません</t>
        </is>
      </c>
      <c r="W78" s="30" t="inlineStr">
        <is>
          <t xml:space="preserve"/>
        </is>
      </c>
      <c r="X78" s="43">
        <v>46325.40586805556</v>
      </c>
      <c r="Y78" s="30" t="inlineStr">
        <is>
          <t xml:space="preserve">pa-022</t>
        </is>
      </c>
      <c r="Z78" s="30" t="inlineStr">
        <is>
          <t xml:space="preserve">pitch-073</t>
        </is>
      </c>
      <c r="AA78" s="30" t="inlineStr">
        <is>
          <t xml:space="preserve"/>
        </is>
      </c>
      <c r="AB78" s="30" t="inlineStr">
        <is>
          <t xml:space="preserve">home-1</t>
        </is>
      </c>
      <c r="AC78" s="30" t="inlineStr">
        <is>
          <t xml:space="preserve">away-5</t>
        </is>
      </c>
    </row>
    <row r="79" ht="28" customHeight="1">
      <c r="A79" s="15">
        <v>74</v>
      </c>
      <c r="B79" s="15">
        <v>3</v>
      </c>
      <c r="C79" s="12" t="inlineStr">
        <is>
          <t xml:space="preserve">表</t>
        </is>
      </c>
      <c r="D79" s="12" t="inlineStr">
        <is>
          <t xml:space="preserve">つばめウイングス</t>
        </is>
      </c>
      <c r="E79" s="12" t="inlineStr">
        <is>
          <t xml:space="preserve">1</t>
        </is>
      </c>
      <c r="F79" s="12" t="inlineStr">
        <is>
          <t xml:space="preserve">ななせ りょう</t>
        </is>
      </c>
      <c r="G79" s="15">
        <v>5</v>
      </c>
      <c r="H79" s="12" t="inlineStr">
        <is>
          <t xml:space="preserve">かざま りく</t>
        </is>
      </c>
      <c r="I79" s="15">
        <v>2</v>
      </c>
      <c r="J79" s="15">
        <v>3</v>
      </c>
      <c r="K79" s="15">
        <v>48</v>
      </c>
      <c r="L79" s="15">
        <v>111</v>
      </c>
      <c r="M79" s="12" t="inlineStr">
        <is>
          <t xml:space="preserve"/>
        </is>
      </c>
      <c r="N79" s="12" t="inlineStr">
        <is>
          <t xml:space="preserve"/>
        </is>
      </c>
      <c r="O79" s="12" t="inlineStr">
        <is>
          <t xml:space="preserve">ファール</t>
        </is>
      </c>
      <c r="P79" s="15">
        <v>1</v>
      </c>
      <c r="Q79" s="15">
        <v>1</v>
      </c>
      <c r="R79" s="15">
        <v>1</v>
      </c>
      <c r="S79" s="15">
        <v>2</v>
      </c>
      <c r="T79" s="12" t="inlineStr">
        <is>
          <t xml:space="preserve">区間未取得</t>
        </is>
      </c>
      <c r="U79" s="12" t="inlineStr">
        <is>
          <t xml:space="preserve">対象</t>
        </is>
      </c>
      <c r="V79" s="12" t="inlineStr">
        <is>
          <t xml:space="preserve">架空データ・実測ではありません</t>
        </is>
      </c>
      <c r="W79" s="12" t="inlineStr">
        <is>
          <t xml:space="preserve"/>
        </is>
      </c>
      <c r="X79" s="19">
        <v>46325.40613425926</v>
      </c>
      <c r="Y79" s="12" t="inlineStr">
        <is>
          <t xml:space="preserve">pa-022</t>
        </is>
      </c>
      <c r="Z79" s="12" t="inlineStr">
        <is>
          <t xml:space="preserve">pitch-074</t>
        </is>
      </c>
      <c r="AA79" s="12" t="inlineStr">
        <is>
          <t xml:space="preserve"/>
        </is>
      </c>
      <c r="AB79" s="12" t="inlineStr">
        <is>
          <t xml:space="preserve">home-1</t>
        </is>
      </c>
      <c r="AC79" s="12" t="inlineStr">
        <is>
          <t xml:space="preserve">away-5</t>
        </is>
      </c>
    </row>
    <row r="80" ht="28" customHeight="1">
      <c r="A80" s="31">
        <v>75</v>
      </c>
      <c r="B80" s="31">
        <v>3</v>
      </c>
      <c r="C80" s="30" t="inlineStr">
        <is>
          <t xml:space="preserve">表</t>
        </is>
      </c>
      <c r="D80" s="30" t="inlineStr">
        <is>
          <t xml:space="preserve">つばめウイングス</t>
        </is>
      </c>
      <c r="E80" s="30" t="inlineStr">
        <is>
          <t xml:space="preserve">1</t>
        </is>
      </c>
      <c r="F80" s="30" t="inlineStr">
        <is>
          <t xml:space="preserve">ななせ りょう</t>
        </is>
      </c>
      <c r="G80" s="31">
        <v>5</v>
      </c>
      <c r="H80" s="30" t="inlineStr">
        <is>
          <t xml:space="preserve">かざま りく</t>
        </is>
      </c>
      <c r="I80" s="31">
        <v>2</v>
      </c>
      <c r="J80" s="31">
        <v>4</v>
      </c>
      <c r="K80" s="31">
        <v>49</v>
      </c>
      <c r="L80" s="31">
        <v>107</v>
      </c>
      <c r="M80" s="30" t="inlineStr">
        <is>
          <t xml:space="preserve"/>
        </is>
      </c>
      <c r="N80" s="30" t="inlineStr">
        <is>
          <t xml:space="preserve"/>
        </is>
      </c>
      <c r="O80" s="30" t="inlineStr">
        <is>
          <t xml:space="preserve">空振り</t>
        </is>
      </c>
      <c r="P80" s="31">
        <v>1</v>
      </c>
      <c r="Q80" s="31">
        <v>2</v>
      </c>
      <c r="R80" s="31">
        <v>1</v>
      </c>
      <c r="S80" s="31">
        <v>3</v>
      </c>
      <c r="T80" s="30" t="inlineStr">
        <is>
          <t xml:space="preserve">区間未取得</t>
        </is>
      </c>
      <c r="U80" s="30" t="inlineStr">
        <is>
          <t xml:space="preserve">対象</t>
        </is>
      </c>
      <c r="V80" s="30" t="inlineStr">
        <is>
          <t xml:space="preserve">架空データ・実測ではありません</t>
        </is>
      </c>
      <c r="W80" s="30" t="inlineStr">
        <is>
          <t xml:space="preserve"/>
        </is>
      </c>
      <c r="X80" s="43">
        <v>46325.40640046296</v>
      </c>
      <c r="Y80" s="30" t="inlineStr">
        <is>
          <t xml:space="preserve">pa-022</t>
        </is>
      </c>
      <c r="Z80" s="30" t="inlineStr">
        <is>
          <t xml:space="preserve">pitch-075</t>
        </is>
      </c>
      <c r="AA80" s="30" t="inlineStr">
        <is>
          <t xml:space="preserve"/>
        </is>
      </c>
      <c r="AB80" s="30" t="inlineStr">
        <is>
          <t xml:space="preserve">home-1</t>
        </is>
      </c>
      <c r="AC80" s="30" t="inlineStr">
        <is>
          <t xml:space="preserve">away-5</t>
        </is>
      </c>
    </row>
    <row r="81" ht="28" customHeight="1">
      <c r="A81" s="15">
        <v>76</v>
      </c>
      <c r="B81" s="15">
        <v>3</v>
      </c>
      <c r="C81" s="12" t="inlineStr">
        <is>
          <t xml:space="preserve">裏</t>
        </is>
      </c>
      <c r="D81" s="12" t="inlineStr">
        <is>
          <t xml:space="preserve">うぐいすスターズ</t>
        </is>
      </c>
      <c r="E81" s="12" t="inlineStr">
        <is>
          <t xml:space="preserve">1</t>
        </is>
      </c>
      <c r="F81" s="12" t="inlineStr">
        <is>
          <t xml:space="preserve">あおい れん</t>
        </is>
      </c>
      <c r="G81" s="15">
        <v>9</v>
      </c>
      <c r="H81" s="12" t="inlineStr">
        <is>
          <t xml:space="preserve">はるき ゆうと</t>
        </is>
      </c>
      <c r="I81" s="15">
        <v>1</v>
      </c>
      <c r="J81" s="15">
        <v>1</v>
      </c>
      <c r="K81" s="15">
        <v>27</v>
      </c>
      <c r="L81" s="15">
        <v>100</v>
      </c>
      <c r="M81" s="12" t="inlineStr">
        <is>
          <t xml:space="preserve"/>
        </is>
      </c>
      <c r="N81" s="12" t="inlineStr">
        <is>
          <t xml:space="preserve"/>
        </is>
      </c>
      <c r="O81" s="12" t="inlineStr">
        <is>
          <t xml:space="preserve">ボール</t>
        </is>
      </c>
      <c r="P81" s="15">
        <v>0</v>
      </c>
      <c r="Q81" s="15">
        <v>0</v>
      </c>
      <c r="R81" s="15">
        <v>1</v>
      </c>
      <c r="S81" s="15">
        <v>0</v>
      </c>
      <c r="T81" s="12" t="inlineStr">
        <is>
          <t xml:space="preserve">区間未取得</t>
        </is>
      </c>
      <c r="U81" s="12" t="inlineStr">
        <is>
          <t xml:space="preserve">対象</t>
        </is>
      </c>
      <c r="V81" s="12" t="inlineStr">
        <is>
          <t xml:space="preserve">架空データ・実測ではありません</t>
        </is>
      </c>
      <c r="W81" s="12" t="inlineStr">
        <is>
          <t xml:space="preserve"/>
        </is>
      </c>
      <c r="X81" s="19">
        <v>46325.408067129625</v>
      </c>
      <c r="Y81" s="12" t="inlineStr">
        <is>
          <t xml:space="preserve">pa-023</t>
        </is>
      </c>
      <c r="Z81" s="12" t="inlineStr">
        <is>
          <t xml:space="preserve">pitch-076</t>
        </is>
      </c>
      <c r="AA81" s="12" t="inlineStr">
        <is>
          <t xml:space="preserve"/>
        </is>
      </c>
      <c r="AB81" s="12" t="inlineStr">
        <is>
          <t xml:space="preserve">away-1</t>
        </is>
      </c>
      <c r="AC81" s="12" t="inlineStr">
        <is>
          <t xml:space="preserve">home-9</t>
        </is>
      </c>
    </row>
    <row r="82" ht="28" customHeight="1">
      <c r="A82" s="31">
        <v>77</v>
      </c>
      <c r="B82" s="31">
        <v>3</v>
      </c>
      <c r="C82" s="30" t="inlineStr">
        <is>
          <t xml:space="preserve">裏</t>
        </is>
      </c>
      <c r="D82" s="30" t="inlineStr">
        <is>
          <t xml:space="preserve">うぐいすスターズ</t>
        </is>
      </c>
      <c r="E82" s="30" t="inlineStr">
        <is>
          <t xml:space="preserve">1</t>
        </is>
      </c>
      <c r="F82" s="30" t="inlineStr">
        <is>
          <t xml:space="preserve">あおい れん</t>
        </is>
      </c>
      <c r="G82" s="31">
        <v>9</v>
      </c>
      <c r="H82" s="30" t="inlineStr">
        <is>
          <t xml:space="preserve">はるき ゆうと</t>
        </is>
      </c>
      <c r="I82" s="31">
        <v>1</v>
      </c>
      <c r="J82" s="31">
        <v>2</v>
      </c>
      <c r="K82" s="31">
        <v>28</v>
      </c>
      <c r="L82" s="31">
        <v>107</v>
      </c>
      <c r="M82" s="30" t="inlineStr">
        <is>
          <t xml:space="preserve"/>
        </is>
      </c>
      <c r="N82" s="30" t="inlineStr">
        <is>
          <t xml:space="preserve"/>
        </is>
      </c>
      <c r="O82" s="30" t="inlineStr">
        <is>
          <t xml:space="preserve">見逃しストライク</t>
        </is>
      </c>
      <c r="P82" s="31">
        <v>1</v>
      </c>
      <c r="Q82" s="31">
        <v>0</v>
      </c>
      <c r="R82" s="31">
        <v>1</v>
      </c>
      <c r="S82" s="31">
        <v>1</v>
      </c>
      <c r="T82" s="30" t="inlineStr">
        <is>
          <t xml:space="preserve">区間未取得</t>
        </is>
      </c>
      <c r="U82" s="30" t="inlineStr">
        <is>
          <t xml:space="preserve">対象</t>
        </is>
      </c>
      <c r="V82" s="30" t="inlineStr">
        <is>
          <t xml:space="preserve">架空データ・実測ではありません</t>
        </is>
      </c>
      <c r="W82" s="30" t="inlineStr">
        <is>
          <t xml:space="preserve"/>
        </is>
      </c>
      <c r="X82" s="43">
        <v>46325.40833333333</v>
      </c>
      <c r="Y82" s="30" t="inlineStr">
        <is>
          <t xml:space="preserve">pa-023</t>
        </is>
      </c>
      <c r="Z82" s="30" t="inlineStr">
        <is>
          <t xml:space="preserve">pitch-077</t>
        </is>
      </c>
      <c r="AA82" s="30" t="inlineStr">
        <is>
          <t xml:space="preserve"/>
        </is>
      </c>
      <c r="AB82" s="30" t="inlineStr">
        <is>
          <t xml:space="preserve">away-1</t>
        </is>
      </c>
      <c r="AC82" s="30" t="inlineStr">
        <is>
          <t xml:space="preserve">home-9</t>
        </is>
      </c>
    </row>
    <row r="83" ht="28" customHeight="1">
      <c r="A83" s="15">
        <v>78</v>
      </c>
      <c r="B83" s="15">
        <v>3</v>
      </c>
      <c r="C83" s="12" t="inlineStr">
        <is>
          <t xml:space="preserve">裏</t>
        </is>
      </c>
      <c r="D83" s="12" t="inlineStr">
        <is>
          <t xml:space="preserve">うぐいすスターズ</t>
        </is>
      </c>
      <c r="E83" s="12" t="inlineStr">
        <is>
          <t xml:space="preserve">1</t>
        </is>
      </c>
      <c r="F83" s="12" t="inlineStr">
        <is>
          <t xml:space="preserve">あおい れん</t>
        </is>
      </c>
      <c r="G83" s="15">
        <v>9</v>
      </c>
      <c r="H83" s="12" t="inlineStr">
        <is>
          <t xml:space="preserve">はるき ゆうと</t>
        </is>
      </c>
      <c r="I83" s="15">
        <v>1</v>
      </c>
      <c r="J83" s="15">
        <v>3</v>
      </c>
      <c r="K83" s="15">
        <v>29</v>
      </c>
      <c r="L83" s="15">
        <v>103</v>
      </c>
      <c r="M83" s="12" t="inlineStr">
        <is>
          <t xml:space="preserve"/>
        </is>
      </c>
      <c r="N83" s="12" t="inlineStr">
        <is>
          <t xml:space="preserve"/>
        </is>
      </c>
      <c r="O83" s="12" t="inlineStr">
        <is>
          <t xml:space="preserve">インプレー（打球）</t>
        </is>
      </c>
      <c r="P83" s="15">
        <v>1</v>
      </c>
      <c r="Q83" s="15">
        <v>1</v>
      </c>
      <c r="R83" s="15">
        <v>1</v>
      </c>
      <c r="S83" s="15">
        <v>1</v>
      </c>
      <c r="T83" s="12" t="inlineStr">
        <is>
          <t xml:space="preserve">区間未取得</t>
        </is>
      </c>
      <c r="U83" s="12" t="inlineStr">
        <is>
          <t xml:space="preserve">対象</t>
        </is>
      </c>
      <c r="V83" s="12" t="inlineStr">
        <is>
          <t xml:space="preserve">架空データ・実測ではありません</t>
        </is>
      </c>
      <c r="W83" s="12" t="inlineStr">
        <is>
          <t xml:space="preserve"/>
        </is>
      </c>
      <c r="X83" s="19">
        <v>46325.40859953704</v>
      </c>
      <c r="Y83" s="12" t="inlineStr">
        <is>
          <t xml:space="preserve">pa-023</t>
        </is>
      </c>
      <c r="Z83" s="12" t="inlineStr">
        <is>
          <t xml:space="preserve">pitch-078</t>
        </is>
      </c>
      <c r="AA83" s="12" t="inlineStr">
        <is>
          <t xml:space="preserve"/>
        </is>
      </c>
      <c r="AB83" s="12" t="inlineStr">
        <is>
          <t xml:space="preserve">away-1</t>
        </is>
      </c>
      <c r="AC83" s="12" t="inlineStr">
        <is>
          <t xml:space="preserve">home-9</t>
        </is>
      </c>
    </row>
    <row r="84" ht="28" customHeight="1">
      <c r="A84" s="31">
        <v>79</v>
      </c>
      <c r="B84" s="31">
        <v>3</v>
      </c>
      <c r="C84" s="30" t="inlineStr">
        <is>
          <t xml:space="preserve">裏</t>
        </is>
      </c>
      <c r="D84" s="30" t="inlineStr">
        <is>
          <t xml:space="preserve">うぐいすスターズ</t>
        </is>
      </c>
      <c r="E84" s="30" t="inlineStr">
        <is>
          <t xml:space="preserve">1</t>
        </is>
      </c>
      <c r="F84" s="30" t="inlineStr">
        <is>
          <t xml:space="preserve">あおい れん</t>
        </is>
      </c>
      <c r="G84" s="31">
        <v>1</v>
      </c>
      <c r="H84" s="30" t="inlineStr">
        <is>
          <t xml:space="preserve">ななせ りょう</t>
        </is>
      </c>
      <c r="I84" s="31">
        <v>2</v>
      </c>
      <c r="J84" s="31">
        <v>1</v>
      </c>
      <c r="K84" s="31">
        <v>30</v>
      </c>
      <c r="L84" s="31">
        <v>99</v>
      </c>
      <c r="M84" s="30" t="inlineStr">
        <is>
          <t xml:space="preserve"/>
        </is>
      </c>
      <c r="N84" s="30" t="inlineStr">
        <is>
          <t xml:space="preserve"/>
        </is>
      </c>
      <c r="O84" s="30" t="inlineStr">
        <is>
          <t xml:space="preserve">ボール</t>
        </is>
      </c>
      <c r="P84" s="31">
        <v>0</v>
      </c>
      <c r="Q84" s="31">
        <v>0</v>
      </c>
      <c r="R84" s="31">
        <v>1</v>
      </c>
      <c r="S84" s="31">
        <v>0</v>
      </c>
      <c r="T84" s="30" t="inlineStr">
        <is>
          <t xml:space="preserve">区間未取得</t>
        </is>
      </c>
      <c r="U84" s="30" t="inlineStr">
        <is>
          <t xml:space="preserve">対象</t>
        </is>
      </c>
      <c r="V84" s="30" t="inlineStr">
        <is>
          <t xml:space="preserve">架空データ・実測ではありません</t>
        </is>
      </c>
      <c r="W84" s="30" t="inlineStr">
        <is>
          <t xml:space="preserve"/>
        </is>
      </c>
      <c r="X84" s="43">
        <v>46325.40922453704</v>
      </c>
      <c r="Y84" s="30" t="inlineStr">
        <is>
          <t xml:space="preserve">pa-024</t>
        </is>
      </c>
      <c r="Z84" s="30" t="inlineStr">
        <is>
          <t xml:space="preserve">pitch-079</t>
        </is>
      </c>
      <c r="AA84" s="30" t="inlineStr">
        <is>
          <t xml:space="preserve"/>
        </is>
      </c>
      <c r="AB84" s="30" t="inlineStr">
        <is>
          <t xml:space="preserve">away-1</t>
        </is>
      </c>
      <c r="AC84" s="30" t="inlineStr">
        <is>
          <t xml:space="preserve">home-1</t>
        </is>
      </c>
    </row>
    <row r="85" ht="28" customHeight="1">
      <c r="A85" s="15">
        <v>80</v>
      </c>
      <c r="B85" s="15">
        <v>3</v>
      </c>
      <c r="C85" s="12" t="inlineStr">
        <is>
          <t xml:space="preserve">裏</t>
        </is>
      </c>
      <c r="D85" s="12" t="inlineStr">
        <is>
          <t xml:space="preserve">うぐいすスターズ</t>
        </is>
      </c>
      <c r="E85" s="12" t="inlineStr">
        <is>
          <t xml:space="preserve">1</t>
        </is>
      </c>
      <c r="F85" s="12" t="inlineStr">
        <is>
          <t xml:space="preserve">あおい れん</t>
        </is>
      </c>
      <c r="G85" s="15">
        <v>1</v>
      </c>
      <c r="H85" s="12" t="inlineStr">
        <is>
          <t xml:space="preserve">ななせ りょう</t>
        </is>
      </c>
      <c r="I85" s="15">
        <v>2</v>
      </c>
      <c r="J85" s="15">
        <v>2</v>
      </c>
      <c r="K85" s="15">
        <v>31</v>
      </c>
      <c r="L85" s="15">
        <v>106</v>
      </c>
      <c r="M85" s="12" t="inlineStr">
        <is>
          <t xml:space="preserve"/>
        </is>
      </c>
      <c r="N85" s="12" t="inlineStr">
        <is>
          <t xml:space="preserve"/>
        </is>
      </c>
      <c r="O85" s="12" t="inlineStr">
        <is>
          <t xml:space="preserve">見逃しストライク</t>
        </is>
      </c>
      <c r="P85" s="15">
        <v>1</v>
      </c>
      <c r="Q85" s="15">
        <v>0</v>
      </c>
      <c r="R85" s="15">
        <v>1</v>
      </c>
      <c r="S85" s="15">
        <v>1</v>
      </c>
      <c r="T85" s="12" t="inlineStr">
        <is>
          <t xml:space="preserve">区間未取得</t>
        </is>
      </c>
      <c r="U85" s="12" t="inlineStr">
        <is>
          <t xml:space="preserve">対象</t>
        </is>
      </c>
      <c r="V85" s="12" t="inlineStr">
        <is>
          <t xml:space="preserve">架空データ・実測ではありません</t>
        </is>
      </c>
      <c r="W85" s="12" t="inlineStr">
        <is>
          <t xml:space="preserve"/>
        </is>
      </c>
      <c r="X85" s="19">
        <v>46325.40949074074</v>
      </c>
      <c r="Y85" s="12" t="inlineStr">
        <is>
          <t xml:space="preserve">pa-024</t>
        </is>
      </c>
      <c r="Z85" s="12" t="inlineStr">
        <is>
          <t xml:space="preserve">pitch-080</t>
        </is>
      </c>
      <c r="AA85" s="12" t="inlineStr">
        <is>
          <t xml:space="preserve"/>
        </is>
      </c>
      <c r="AB85" s="12" t="inlineStr">
        <is>
          <t xml:space="preserve">away-1</t>
        </is>
      </c>
      <c r="AC85" s="12" t="inlineStr">
        <is>
          <t xml:space="preserve">home-1</t>
        </is>
      </c>
    </row>
    <row r="86" ht="28" customHeight="1">
      <c r="A86" s="31">
        <v>81</v>
      </c>
      <c r="B86" s="31">
        <v>3</v>
      </c>
      <c r="C86" s="30" t="inlineStr">
        <is>
          <t xml:space="preserve">裏</t>
        </is>
      </c>
      <c r="D86" s="30" t="inlineStr">
        <is>
          <t xml:space="preserve">うぐいすスターズ</t>
        </is>
      </c>
      <c r="E86" s="30" t="inlineStr">
        <is>
          <t xml:space="preserve">1</t>
        </is>
      </c>
      <c r="F86" s="30" t="inlineStr">
        <is>
          <t xml:space="preserve">あおい れん</t>
        </is>
      </c>
      <c r="G86" s="31">
        <v>1</v>
      </c>
      <c r="H86" s="30" t="inlineStr">
        <is>
          <t xml:space="preserve">ななせ りょう</t>
        </is>
      </c>
      <c r="I86" s="31">
        <v>2</v>
      </c>
      <c r="J86" s="31">
        <v>3</v>
      </c>
      <c r="K86" s="31">
        <v>32</v>
      </c>
      <c r="L86" s="31">
        <v>102</v>
      </c>
      <c r="M86" s="30" t="inlineStr">
        <is>
          <t xml:space="preserve"/>
        </is>
      </c>
      <c r="N86" s="30" t="inlineStr">
        <is>
          <t xml:space="preserve"/>
        </is>
      </c>
      <c r="O86" s="30" t="inlineStr">
        <is>
          <t xml:space="preserve">ファール</t>
        </is>
      </c>
      <c r="P86" s="31">
        <v>1</v>
      </c>
      <c r="Q86" s="31">
        <v>1</v>
      </c>
      <c r="R86" s="31">
        <v>1</v>
      </c>
      <c r="S86" s="31">
        <v>2</v>
      </c>
      <c r="T86" s="30" t="inlineStr">
        <is>
          <t xml:space="preserve">区間未取得</t>
        </is>
      </c>
      <c r="U86" s="30" t="inlineStr">
        <is>
          <t xml:space="preserve">対象</t>
        </is>
      </c>
      <c r="V86" s="30" t="inlineStr">
        <is>
          <t xml:space="preserve">架空データ・実測ではありません</t>
        </is>
      </c>
      <c r="W86" s="30" t="inlineStr">
        <is>
          <t xml:space="preserve"/>
        </is>
      </c>
      <c r="X86" s="43">
        <v>46325.40975694444</v>
      </c>
      <c r="Y86" s="30" t="inlineStr">
        <is>
          <t xml:space="preserve">pa-024</t>
        </is>
      </c>
      <c r="Z86" s="30" t="inlineStr">
        <is>
          <t xml:space="preserve">pitch-081</t>
        </is>
      </c>
      <c r="AA86" s="30" t="inlineStr">
        <is>
          <t xml:space="preserve"/>
        </is>
      </c>
      <c r="AB86" s="30" t="inlineStr">
        <is>
          <t xml:space="preserve">away-1</t>
        </is>
      </c>
      <c r="AC86" s="30" t="inlineStr">
        <is>
          <t xml:space="preserve">home-1</t>
        </is>
      </c>
    </row>
    <row r="87" ht="28" customHeight="1">
      <c r="A87" s="15">
        <v>82</v>
      </c>
      <c r="B87" s="15">
        <v>3</v>
      </c>
      <c r="C87" s="12" t="inlineStr">
        <is>
          <t xml:space="preserve">裏</t>
        </is>
      </c>
      <c r="D87" s="12" t="inlineStr">
        <is>
          <t xml:space="preserve">うぐいすスターズ</t>
        </is>
      </c>
      <c r="E87" s="12" t="inlineStr">
        <is>
          <t xml:space="preserve">1</t>
        </is>
      </c>
      <c r="F87" s="12" t="inlineStr">
        <is>
          <t xml:space="preserve">あおい れん</t>
        </is>
      </c>
      <c r="G87" s="15">
        <v>1</v>
      </c>
      <c r="H87" s="12" t="inlineStr">
        <is>
          <t xml:space="preserve">ななせ りょう</t>
        </is>
      </c>
      <c r="I87" s="15">
        <v>2</v>
      </c>
      <c r="J87" s="15">
        <v>4</v>
      </c>
      <c r="K87" s="15">
        <v>33</v>
      </c>
      <c r="L87" s="15">
        <v>98</v>
      </c>
      <c r="M87" s="12" t="inlineStr">
        <is>
          <t xml:space="preserve"/>
        </is>
      </c>
      <c r="N87" s="12" t="inlineStr">
        <is>
          <t xml:space="preserve"/>
        </is>
      </c>
      <c r="O87" s="12" t="inlineStr">
        <is>
          <t xml:space="preserve">インプレー（打球）</t>
        </is>
      </c>
      <c r="P87" s="15">
        <v>1</v>
      </c>
      <c r="Q87" s="15">
        <v>2</v>
      </c>
      <c r="R87" s="15">
        <v>1</v>
      </c>
      <c r="S87" s="15">
        <v>2</v>
      </c>
      <c r="T87" s="12" t="inlineStr">
        <is>
          <t xml:space="preserve">区間未取得</t>
        </is>
      </c>
      <c r="U87" s="12" t="inlineStr">
        <is>
          <t xml:space="preserve">対象</t>
        </is>
      </c>
      <c r="V87" s="12" t="inlineStr">
        <is>
          <t xml:space="preserve">架空データ・実測ではありません</t>
        </is>
      </c>
      <c r="W87" s="12" t="inlineStr">
        <is>
          <t xml:space="preserve"/>
        </is>
      </c>
      <c r="X87" s="19">
        <v>46325.41002314815</v>
      </c>
      <c r="Y87" s="12" t="inlineStr">
        <is>
          <t xml:space="preserve">pa-024</t>
        </is>
      </c>
      <c r="Z87" s="12" t="inlineStr">
        <is>
          <t xml:space="preserve">pitch-082</t>
        </is>
      </c>
      <c r="AA87" s="12" t="inlineStr">
        <is>
          <t xml:space="preserve"/>
        </is>
      </c>
      <c r="AB87" s="12" t="inlineStr">
        <is>
          <t xml:space="preserve">away-1</t>
        </is>
      </c>
      <c r="AC87" s="12" t="inlineStr">
        <is>
          <t xml:space="preserve">home-1</t>
        </is>
      </c>
    </row>
    <row r="88" ht="28" customHeight="1">
      <c r="A88" s="31">
        <v>83</v>
      </c>
      <c r="B88" s="31">
        <v>3</v>
      </c>
      <c r="C88" s="30" t="inlineStr">
        <is>
          <t xml:space="preserve">裏</t>
        </is>
      </c>
      <c r="D88" s="30" t="inlineStr">
        <is>
          <t xml:space="preserve">うぐいすスターズ</t>
        </is>
      </c>
      <c r="E88" s="30" t="inlineStr">
        <is>
          <t xml:space="preserve">1</t>
        </is>
      </c>
      <c r="F88" s="30" t="inlineStr">
        <is>
          <t xml:space="preserve">あおい れん</t>
        </is>
      </c>
      <c r="G88" s="31">
        <v>2</v>
      </c>
      <c r="H88" s="30" t="inlineStr">
        <is>
          <t xml:space="preserve">あさひ つばさ</t>
        </is>
      </c>
      <c r="I88" s="31">
        <v>2</v>
      </c>
      <c r="J88" s="31">
        <v>1</v>
      </c>
      <c r="K88" s="31">
        <v>34</v>
      </c>
      <c r="L88" s="31">
        <v>105</v>
      </c>
      <c r="M88" s="30" t="inlineStr">
        <is>
          <t xml:space="preserve"/>
        </is>
      </c>
      <c r="N88" s="30" t="inlineStr">
        <is>
          <t xml:space="preserve"/>
        </is>
      </c>
      <c r="O88" s="30" t="inlineStr">
        <is>
          <t xml:space="preserve">見逃しストライク</t>
        </is>
      </c>
      <c r="P88" s="31">
        <v>0</v>
      </c>
      <c r="Q88" s="31">
        <v>0</v>
      </c>
      <c r="R88" s="31">
        <v>0</v>
      </c>
      <c r="S88" s="31">
        <v>1</v>
      </c>
      <c r="T88" s="30" t="inlineStr">
        <is>
          <t xml:space="preserve">区間未取得</t>
        </is>
      </c>
      <c r="U88" s="30" t="inlineStr">
        <is>
          <t xml:space="preserve">対象</t>
        </is>
      </c>
      <c r="V88" s="30" t="inlineStr">
        <is>
          <t xml:space="preserve">架空データ・実測ではありません</t>
        </is>
      </c>
      <c r="W88" s="30" t="inlineStr">
        <is>
          <t xml:space="preserve"/>
        </is>
      </c>
      <c r="X88" s="43">
        <v>46325.41064814814</v>
      </c>
      <c r="Y88" s="30" t="inlineStr">
        <is>
          <t xml:space="preserve">pa-025</t>
        </is>
      </c>
      <c r="Z88" s="30" t="inlineStr">
        <is>
          <t xml:space="preserve">pitch-083</t>
        </is>
      </c>
      <c r="AA88" s="30" t="inlineStr">
        <is>
          <t xml:space="preserve"/>
        </is>
      </c>
      <c r="AB88" s="30" t="inlineStr">
        <is>
          <t xml:space="preserve">away-1</t>
        </is>
      </c>
      <c r="AC88" s="30" t="inlineStr">
        <is>
          <t xml:space="preserve">home-2</t>
        </is>
      </c>
    </row>
    <row r="89" ht="28" customHeight="1">
      <c r="A89" s="15">
        <v>84</v>
      </c>
      <c r="B89" s="15">
        <v>3</v>
      </c>
      <c r="C89" s="12" t="inlineStr">
        <is>
          <t xml:space="preserve">裏</t>
        </is>
      </c>
      <c r="D89" s="12" t="inlineStr">
        <is>
          <t xml:space="preserve">うぐいすスターズ</t>
        </is>
      </c>
      <c r="E89" s="12" t="inlineStr">
        <is>
          <t xml:space="preserve">1</t>
        </is>
      </c>
      <c r="F89" s="12" t="inlineStr">
        <is>
          <t xml:space="preserve">あおい れん</t>
        </is>
      </c>
      <c r="G89" s="15">
        <v>2</v>
      </c>
      <c r="H89" s="12" t="inlineStr">
        <is>
          <t xml:space="preserve">あさひ つばさ</t>
        </is>
      </c>
      <c r="I89" s="15">
        <v>2</v>
      </c>
      <c r="J89" s="15">
        <v>2</v>
      </c>
      <c r="K89" s="15">
        <v>35</v>
      </c>
      <c r="L89" s="15">
        <v>101</v>
      </c>
      <c r="M89" s="12" t="inlineStr">
        <is>
          <t xml:space="preserve"/>
        </is>
      </c>
      <c r="N89" s="12" t="inlineStr">
        <is>
          <t xml:space="preserve"/>
        </is>
      </c>
      <c r="O89" s="12" t="inlineStr">
        <is>
          <t xml:space="preserve">インプレー（打球）</t>
        </is>
      </c>
      <c r="P89" s="15">
        <v>0</v>
      </c>
      <c r="Q89" s="15">
        <v>1</v>
      </c>
      <c r="R89" s="15">
        <v>0</v>
      </c>
      <c r="S89" s="15">
        <v>1</v>
      </c>
      <c r="T89" s="12" t="inlineStr">
        <is>
          <t xml:space="preserve">区間未取得</t>
        </is>
      </c>
      <c r="U89" s="12" t="inlineStr">
        <is>
          <t xml:space="preserve">対象</t>
        </is>
      </c>
      <c r="V89" s="12" t="inlineStr">
        <is>
          <t xml:space="preserve">架空データ・実測ではありません</t>
        </is>
      </c>
      <c r="W89" s="12" t="inlineStr">
        <is>
          <t xml:space="preserve"/>
        </is>
      </c>
      <c r="X89" s="19">
        <v>46325.41091435185</v>
      </c>
      <c r="Y89" s="12" t="inlineStr">
        <is>
          <t xml:space="preserve">pa-025</t>
        </is>
      </c>
      <c r="Z89" s="12" t="inlineStr">
        <is>
          <t xml:space="preserve">pitch-084</t>
        </is>
      </c>
      <c r="AA89" s="12" t="inlineStr">
        <is>
          <t xml:space="preserve"/>
        </is>
      </c>
      <c r="AB89" s="12" t="inlineStr">
        <is>
          <t xml:space="preserve">away-1</t>
        </is>
      </c>
      <c r="AC89" s="12" t="inlineStr">
        <is>
          <t xml:space="preserve">home-2</t>
        </is>
      </c>
    </row>
    <row r="90" ht="28" customHeight="1">
      <c r="A90" s="31">
        <v>85</v>
      </c>
      <c r="B90" s="31">
        <v>3</v>
      </c>
      <c r="C90" s="30" t="inlineStr">
        <is>
          <t xml:space="preserve">裏</t>
        </is>
      </c>
      <c r="D90" s="30" t="inlineStr">
        <is>
          <t xml:space="preserve">うぐいすスターズ</t>
        </is>
      </c>
      <c r="E90" s="30" t="inlineStr">
        <is>
          <t xml:space="preserve">1</t>
        </is>
      </c>
      <c r="F90" s="30" t="inlineStr">
        <is>
          <t xml:space="preserve">あおい れん</t>
        </is>
      </c>
      <c r="G90" s="31">
        <v>3</v>
      </c>
      <c r="H90" s="30" t="inlineStr">
        <is>
          <t xml:space="preserve">みなと はると</t>
        </is>
      </c>
      <c r="I90" s="31">
        <v>2</v>
      </c>
      <c r="J90" s="31">
        <v>1</v>
      </c>
      <c r="K90" s="31">
        <v>36</v>
      </c>
      <c r="L90" s="31">
        <v>108</v>
      </c>
      <c r="M90" s="30" t="inlineStr">
        <is>
          <t xml:space="preserve"/>
        </is>
      </c>
      <c r="N90" s="30" t="inlineStr">
        <is>
          <t xml:space="preserve"/>
        </is>
      </c>
      <c r="O90" s="30" t="inlineStr">
        <is>
          <t xml:space="preserve">ボール</t>
        </is>
      </c>
      <c r="P90" s="31">
        <v>0</v>
      </c>
      <c r="Q90" s="31">
        <v>0</v>
      </c>
      <c r="R90" s="31">
        <v>1</v>
      </c>
      <c r="S90" s="31">
        <v>0</v>
      </c>
      <c r="T90" s="30" t="inlineStr">
        <is>
          <t xml:space="preserve">区間未取得</t>
        </is>
      </c>
      <c r="U90" s="30" t="inlineStr">
        <is>
          <t xml:space="preserve">対象</t>
        </is>
      </c>
      <c r="V90" s="30" t="inlineStr">
        <is>
          <t xml:space="preserve">架空データ・実測ではありません</t>
        </is>
      </c>
      <c r="W90" s="30" t="inlineStr">
        <is>
          <t xml:space="preserve"/>
        </is>
      </c>
      <c r="X90" s="43">
        <v>46325.41153935185</v>
      </c>
      <c r="Y90" s="30" t="inlineStr">
        <is>
          <t xml:space="preserve">pa-026</t>
        </is>
      </c>
      <c r="Z90" s="30" t="inlineStr">
        <is>
          <t xml:space="preserve">pitch-085</t>
        </is>
      </c>
      <c r="AA90" s="30" t="inlineStr">
        <is>
          <t xml:space="preserve"/>
        </is>
      </c>
      <c r="AB90" s="30" t="inlineStr">
        <is>
          <t xml:space="preserve">away-1</t>
        </is>
      </c>
      <c r="AC90" s="30" t="inlineStr">
        <is>
          <t xml:space="preserve">home-3</t>
        </is>
      </c>
    </row>
    <row r="91" ht="28" customHeight="1">
      <c r="A91" s="15">
        <v>86</v>
      </c>
      <c r="B91" s="15">
        <v>3</v>
      </c>
      <c r="C91" s="12" t="inlineStr">
        <is>
          <t xml:space="preserve">裏</t>
        </is>
      </c>
      <c r="D91" s="12" t="inlineStr">
        <is>
          <t xml:space="preserve">うぐいすスターズ</t>
        </is>
      </c>
      <c r="E91" s="12" t="inlineStr">
        <is>
          <t xml:space="preserve">1</t>
        </is>
      </c>
      <c r="F91" s="12" t="inlineStr">
        <is>
          <t xml:space="preserve">あおい れん</t>
        </is>
      </c>
      <c r="G91" s="15">
        <v>3</v>
      </c>
      <c r="H91" s="12" t="inlineStr">
        <is>
          <t xml:space="preserve">みなと はると</t>
        </is>
      </c>
      <c r="I91" s="15">
        <v>2</v>
      </c>
      <c r="J91" s="15">
        <v>2</v>
      </c>
      <c r="K91" s="15">
        <v>37</v>
      </c>
      <c r="L91" s="15">
        <v>104</v>
      </c>
      <c r="M91" s="12" t="inlineStr">
        <is>
          <t xml:space="preserve"/>
        </is>
      </c>
      <c r="N91" s="12" t="inlineStr">
        <is>
          <t xml:space="preserve"/>
        </is>
      </c>
      <c r="O91" s="12" t="inlineStr">
        <is>
          <t xml:space="preserve">見逃しストライク</t>
        </is>
      </c>
      <c r="P91" s="15">
        <v>1</v>
      </c>
      <c r="Q91" s="15">
        <v>0</v>
      </c>
      <c r="R91" s="15">
        <v>1</v>
      </c>
      <c r="S91" s="15">
        <v>1</v>
      </c>
      <c r="T91" s="12" t="inlineStr">
        <is>
          <t xml:space="preserve">区間未取得</t>
        </is>
      </c>
      <c r="U91" s="12" t="inlineStr">
        <is>
          <t xml:space="preserve">対象</t>
        </is>
      </c>
      <c r="V91" s="12" t="inlineStr">
        <is>
          <t xml:space="preserve">架空データ・実測ではありません</t>
        </is>
      </c>
      <c r="W91" s="12" t="inlineStr">
        <is>
          <t xml:space="preserve"/>
        </is>
      </c>
      <c r="X91" s="19">
        <v>46325.41180555556</v>
      </c>
      <c r="Y91" s="12" t="inlineStr">
        <is>
          <t xml:space="preserve">pa-026</t>
        </is>
      </c>
      <c r="Z91" s="12" t="inlineStr">
        <is>
          <t xml:space="preserve">pitch-086</t>
        </is>
      </c>
      <c r="AA91" s="12" t="inlineStr">
        <is>
          <t xml:space="preserve"/>
        </is>
      </c>
      <c r="AB91" s="12" t="inlineStr">
        <is>
          <t xml:space="preserve">away-1</t>
        </is>
      </c>
      <c r="AC91" s="12" t="inlineStr">
        <is>
          <t xml:space="preserve">home-3</t>
        </is>
      </c>
    </row>
    <row r="92" ht="28" customHeight="1">
      <c r="A92" s="31">
        <v>87</v>
      </c>
      <c r="B92" s="31">
        <v>3</v>
      </c>
      <c r="C92" s="30" t="inlineStr">
        <is>
          <t xml:space="preserve">裏</t>
        </is>
      </c>
      <c r="D92" s="30" t="inlineStr">
        <is>
          <t xml:space="preserve">うぐいすスターズ</t>
        </is>
      </c>
      <c r="E92" s="30" t="inlineStr">
        <is>
          <t xml:space="preserve">1</t>
        </is>
      </c>
      <c r="F92" s="30" t="inlineStr">
        <is>
          <t xml:space="preserve">あおい れん</t>
        </is>
      </c>
      <c r="G92" s="31">
        <v>3</v>
      </c>
      <c r="H92" s="30" t="inlineStr">
        <is>
          <t xml:space="preserve">みなと はると</t>
        </is>
      </c>
      <c r="I92" s="31">
        <v>2</v>
      </c>
      <c r="J92" s="31">
        <v>3</v>
      </c>
      <c r="K92" s="31">
        <v>38</v>
      </c>
      <c r="L92" s="31">
        <v>100</v>
      </c>
      <c r="M92" s="30" t="inlineStr">
        <is>
          <t xml:space="preserve"/>
        </is>
      </c>
      <c r="N92" s="30" t="inlineStr">
        <is>
          <t xml:space="preserve"/>
        </is>
      </c>
      <c r="O92" s="30" t="inlineStr">
        <is>
          <t xml:space="preserve">ファール</t>
        </is>
      </c>
      <c r="P92" s="31">
        <v>1</v>
      </c>
      <c r="Q92" s="31">
        <v>1</v>
      </c>
      <c r="R92" s="31">
        <v>1</v>
      </c>
      <c r="S92" s="31">
        <v>2</v>
      </c>
      <c r="T92" s="30" t="inlineStr">
        <is>
          <t xml:space="preserve">区間未取得</t>
        </is>
      </c>
      <c r="U92" s="30" t="inlineStr">
        <is>
          <t xml:space="preserve">対象</t>
        </is>
      </c>
      <c r="V92" s="30" t="inlineStr">
        <is>
          <t xml:space="preserve">架空データ・実測ではありません</t>
        </is>
      </c>
      <c r="W92" s="30" t="inlineStr">
        <is>
          <t xml:space="preserve"/>
        </is>
      </c>
      <c r="X92" s="43">
        <v>46325.41207175926</v>
      </c>
      <c r="Y92" s="30" t="inlineStr">
        <is>
          <t xml:space="preserve">pa-026</t>
        </is>
      </c>
      <c r="Z92" s="30" t="inlineStr">
        <is>
          <t xml:space="preserve">pitch-087</t>
        </is>
      </c>
      <c r="AA92" s="30" t="inlineStr">
        <is>
          <t xml:space="preserve"/>
        </is>
      </c>
      <c r="AB92" s="30" t="inlineStr">
        <is>
          <t xml:space="preserve">away-1</t>
        </is>
      </c>
      <c r="AC92" s="30" t="inlineStr">
        <is>
          <t xml:space="preserve">home-3</t>
        </is>
      </c>
    </row>
    <row r="93" ht="28" customHeight="1">
      <c r="A93" s="15">
        <v>88</v>
      </c>
      <c r="B93" s="15">
        <v>3</v>
      </c>
      <c r="C93" s="12" t="inlineStr">
        <is>
          <t xml:space="preserve">裏</t>
        </is>
      </c>
      <c r="D93" s="12" t="inlineStr">
        <is>
          <t xml:space="preserve">うぐいすスターズ</t>
        </is>
      </c>
      <c r="E93" s="12" t="inlineStr">
        <is>
          <t xml:space="preserve">1</t>
        </is>
      </c>
      <c r="F93" s="12" t="inlineStr">
        <is>
          <t xml:space="preserve">あおい れん</t>
        </is>
      </c>
      <c r="G93" s="15">
        <v>3</v>
      </c>
      <c r="H93" s="12" t="inlineStr">
        <is>
          <t xml:space="preserve">みなと はると</t>
        </is>
      </c>
      <c r="I93" s="15">
        <v>2</v>
      </c>
      <c r="J93" s="15">
        <v>4</v>
      </c>
      <c r="K93" s="15">
        <v>39</v>
      </c>
      <c r="L93" s="15">
        <v>107</v>
      </c>
      <c r="M93" s="12" t="inlineStr">
        <is>
          <t xml:space="preserve"/>
        </is>
      </c>
      <c r="N93" s="12" t="inlineStr">
        <is>
          <t xml:space="preserve"/>
        </is>
      </c>
      <c r="O93" s="12" t="inlineStr">
        <is>
          <t xml:space="preserve">見逃しストライク</t>
        </is>
      </c>
      <c r="P93" s="15">
        <v>1</v>
      </c>
      <c r="Q93" s="15">
        <v>2</v>
      </c>
      <c r="R93" s="15">
        <v>1</v>
      </c>
      <c r="S93" s="15">
        <v>3</v>
      </c>
      <c r="T93" s="12" t="inlineStr">
        <is>
          <t xml:space="preserve">区間未取得</t>
        </is>
      </c>
      <c r="U93" s="12" t="inlineStr">
        <is>
          <t xml:space="preserve">対象</t>
        </is>
      </c>
      <c r="V93" s="12" t="inlineStr">
        <is>
          <t xml:space="preserve">架空データ・実測ではありません</t>
        </is>
      </c>
      <c r="W93" s="12" t="inlineStr">
        <is>
          <t xml:space="preserve"/>
        </is>
      </c>
      <c r="X93" s="19">
        <v>46325.41233796296</v>
      </c>
      <c r="Y93" s="12" t="inlineStr">
        <is>
          <t xml:space="preserve">pa-026</t>
        </is>
      </c>
      <c r="Z93" s="12" t="inlineStr">
        <is>
          <t xml:space="preserve">pitch-088</t>
        </is>
      </c>
      <c r="AA93" s="12" t="inlineStr">
        <is>
          <t xml:space="preserve"/>
        </is>
      </c>
      <c r="AB93" s="12" t="inlineStr">
        <is>
          <t xml:space="preserve">away-1</t>
        </is>
      </c>
      <c r="AC93" s="12" t="inlineStr">
        <is>
          <t xml:space="preserve">home-3</t>
        </is>
      </c>
    </row>
    <row r="94" ht="28" customHeight="1">
      <c r="A94" s="31">
        <v>89</v>
      </c>
      <c r="B94" s="31">
        <v>4</v>
      </c>
      <c r="C94" s="30" t="inlineStr">
        <is>
          <t xml:space="preserve">表</t>
        </is>
      </c>
      <c r="D94" s="30" t="inlineStr">
        <is>
          <t xml:space="preserve">つばめウイングス</t>
        </is>
      </c>
      <c r="E94" s="30" t="inlineStr">
        <is>
          <t xml:space="preserve">1</t>
        </is>
      </c>
      <c r="F94" s="30" t="inlineStr">
        <is>
          <t xml:space="preserve">ななせ りょう</t>
        </is>
      </c>
      <c r="G94" s="31">
        <v>6</v>
      </c>
      <c r="H94" s="30" t="inlineStr">
        <is>
          <t xml:space="preserve">きりたに あき</t>
        </is>
      </c>
      <c r="I94" s="31">
        <v>2</v>
      </c>
      <c r="J94" s="31">
        <v>1</v>
      </c>
      <c r="K94" s="31">
        <v>50</v>
      </c>
      <c r="L94" s="31">
        <v>109</v>
      </c>
      <c r="M94" s="30" t="inlineStr">
        <is>
          <t xml:space="preserve"/>
        </is>
      </c>
      <c r="N94" s="30" t="inlineStr">
        <is>
          <t xml:space="preserve"/>
        </is>
      </c>
      <c r="O94" s="30" t="inlineStr">
        <is>
          <t xml:space="preserve">ボール</t>
        </is>
      </c>
      <c r="P94" s="31">
        <v>0</v>
      </c>
      <c r="Q94" s="31">
        <v>0</v>
      </c>
      <c r="R94" s="31">
        <v>1</v>
      </c>
      <c r="S94" s="31">
        <v>0</v>
      </c>
      <c r="T94" s="30" t="inlineStr">
        <is>
          <t xml:space="preserve">区間未取得</t>
        </is>
      </c>
      <c r="U94" s="30" t="inlineStr">
        <is>
          <t xml:space="preserve">対象</t>
        </is>
      </c>
      <c r="V94" s="30" t="inlineStr">
        <is>
          <t xml:space="preserve">架空データ・実測ではありません</t>
        </is>
      </c>
      <c r="W94" s="30" t="inlineStr">
        <is>
          <t xml:space="preserve"/>
        </is>
      </c>
      <c r="X94" s="43">
        <v>46325.41400462963</v>
      </c>
      <c r="Y94" s="30" t="inlineStr">
        <is>
          <t xml:space="preserve">pa-027</t>
        </is>
      </c>
      <c r="Z94" s="30" t="inlineStr">
        <is>
          <t xml:space="preserve">pitch-089</t>
        </is>
      </c>
      <c r="AA94" s="30" t="inlineStr">
        <is>
          <t xml:space="preserve"/>
        </is>
      </c>
      <c r="AB94" s="30" t="inlineStr">
        <is>
          <t xml:space="preserve">home-1</t>
        </is>
      </c>
      <c r="AC94" s="30" t="inlineStr">
        <is>
          <t xml:space="preserve">away-6</t>
        </is>
      </c>
    </row>
    <row r="95" ht="28" customHeight="1">
      <c r="A95" s="15">
        <v>90</v>
      </c>
      <c r="B95" s="15">
        <v>4</v>
      </c>
      <c r="C95" s="12" t="inlineStr">
        <is>
          <t xml:space="preserve">表</t>
        </is>
      </c>
      <c r="D95" s="12" t="inlineStr">
        <is>
          <t xml:space="preserve">つばめウイングス</t>
        </is>
      </c>
      <c r="E95" s="12" t="inlineStr">
        <is>
          <t xml:space="preserve">1</t>
        </is>
      </c>
      <c r="F95" s="12" t="inlineStr">
        <is>
          <t xml:space="preserve">ななせ りょう</t>
        </is>
      </c>
      <c r="G95" s="15">
        <v>6</v>
      </c>
      <c r="H95" s="12" t="inlineStr">
        <is>
          <t xml:space="preserve">きりたに あき</t>
        </is>
      </c>
      <c r="I95" s="15">
        <v>2</v>
      </c>
      <c r="J95" s="15">
        <v>2</v>
      </c>
      <c r="K95" s="15">
        <v>51</v>
      </c>
      <c r="L95" s="15">
        <v>105</v>
      </c>
      <c r="M95" s="12" t="inlineStr">
        <is>
          <t xml:space="preserve"/>
        </is>
      </c>
      <c r="N95" s="12" t="inlineStr">
        <is>
          <t xml:space="preserve"/>
        </is>
      </c>
      <c r="O95" s="12" t="inlineStr">
        <is>
          <t xml:space="preserve">見逃しストライク</t>
        </is>
      </c>
      <c r="P95" s="15">
        <v>1</v>
      </c>
      <c r="Q95" s="15">
        <v>0</v>
      </c>
      <c r="R95" s="15">
        <v>1</v>
      </c>
      <c r="S95" s="15">
        <v>1</v>
      </c>
      <c r="T95" s="12" t="inlineStr">
        <is>
          <t xml:space="preserve">区間未取得</t>
        </is>
      </c>
      <c r="U95" s="12" t="inlineStr">
        <is>
          <t xml:space="preserve">対象</t>
        </is>
      </c>
      <c r="V95" s="12" t="inlineStr">
        <is>
          <t xml:space="preserve">架空データ・実測ではありません</t>
        </is>
      </c>
      <c r="W95" s="12" t="inlineStr">
        <is>
          <t xml:space="preserve"/>
        </is>
      </c>
      <c r="X95" s="19">
        <v>46325.41427083334</v>
      </c>
      <c r="Y95" s="12" t="inlineStr">
        <is>
          <t xml:space="preserve">pa-027</t>
        </is>
      </c>
      <c r="Z95" s="12" t="inlineStr">
        <is>
          <t xml:space="preserve">pitch-090</t>
        </is>
      </c>
      <c r="AA95" s="12" t="inlineStr">
        <is>
          <t xml:space="preserve"/>
        </is>
      </c>
      <c r="AB95" s="12" t="inlineStr">
        <is>
          <t xml:space="preserve">home-1</t>
        </is>
      </c>
      <c r="AC95" s="12" t="inlineStr">
        <is>
          <t xml:space="preserve">away-6</t>
        </is>
      </c>
    </row>
    <row r="96" ht="28" customHeight="1">
      <c r="A96" s="31">
        <v>91</v>
      </c>
      <c r="B96" s="31">
        <v>4</v>
      </c>
      <c r="C96" s="30" t="inlineStr">
        <is>
          <t xml:space="preserve">表</t>
        </is>
      </c>
      <c r="D96" s="30" t="inlineStr">
        <is>
          <t xml:space="preserve">つばめウイングス</t>
        </is>
      </c>
      <c r="E96" s="30" t="inlineStr">
        <is>
          <t xml:space="preserve">1</t>
        </is>
      </c>
      <c r="F96" s="30" t="inlineStr">
        <is>
          <t xml:space="preserve">ななせ りょう</t>
        </is>
      </c>
      <c r="G96" s="31">
        <v>6</v>
      </c>
      <c r="H96" s="30" t="inlineStr">
        <is>
          <t xml:space="preserve">きりたに あき</t>
        </is>
      </c>
      <c r="I96" s="31">
        <v>2</v>
      </c>
      <c r="J96" s="31">
        <v>3</v>
      </c>
      <c r="K96" s="31">
        <v>52</v>
      </c>
      <c r="L96" s="31">
        <v>101</v>
      </c>
      <c r="M96" s="30" t="inlineStr">
        <is>
          <t xml:space="preserve"/>
        </is>
      </c>
      <c r="N96" s="30" t="inlineStr">
        <is>
          <t xml:space="preserve"/>
        </is>
      </c>
      <c r="O96" s="30" t="inlineStr">
        <is>
          <t xml:space="preserve">ファール</t>
        </is>
      </c>
      <c r="P96" s="31">
        <v>1</v>
      </c>
      <c r="Q96" s="31">
        <v>1</v>
      </c>
      <c r="R96" s="31">
        <v>1</v>
      </c>
      <c r="S96" s="31">
        <v>2</v>
      </c>
      <c r="T96" s="30" t="inlineStr">
        <is>
          <t xml:space="preserve">区間未取得</t>
        </is>
      </c>
      <c r="U96" s="30" t="inlineStr">
        <is>
          <t xml:space="preserve">対象</t>
        </is>
      </c>
      <c r="V96" s="30" t="inlineStr">
        <is>
          <t xml:space="preserve">架空データ・実測ではありません</t>
        </is>
      </c>
      <c r="W96" s="30" t="inlineStr">
        <is>
          <t xml:space="preserve"/>
        </is>
      </c>
      <c r="X96" s="43">
        <v>46325.41453703704</v>
      </c>
      <c r="Y96" s="30" t="inlineStr">
        <is>
          <t xml:space="preserve">pa-027</t>
        </is>
      </c>
      <c r="Z96" s="30" t="inlineStr">
        <is>
          <t xml:space="preserve">pitch-091</t>
        </is>
      </c>
      <c r="AA96" s="30" t="inlineStr">
        <is>
          <t xml:space="preserve"/>
        </is>
      </c>
      <c r="AB96" s="30" t="inlineStr">
        <is>
          <t xml:space="preserve">home-1</t>
        </is>
      </c>
      <c r="AC96" s="30" t="inlineStr">
        <is>
          <t xml:space="preserve">away-6</t>
        </is>
      </c>
    </row>
    <row r="97" ht="28" customHeight="1">
      <c r="A97" s="15">
        <v>92</v>
      </c>
      <c r="B97" s="15">
        <v>4</v>
      </c>
      <c r="C97" s="12" t="inlineStr">
        <is>
          <t xml:space="preserve">表</t>
        </is>
      </c>
      <c r="D97" s="12" t="inlineStr">
        <is>
          <t xml:space="preserve">つばめウイングス</t>
        </is>
      </c>
      <c r="E97" s="12" t="inlineStr">
        <is>
          <t xml:space="preserve">1</t>
        </is>
      </c>
      <c r="F97" s="12" t="inlineStr">
        <is>
          <t xml:space="preserve">ななせ りょう</t>
        </is>
      </c>
      <c r="G97" s="15">
        <v>6</v>
      </c>
      <c r="H97" s="12" t="inlineStr">
        <is>
          <t xml:space="preserve">きりたに あき</t>
        </is>
      </c>
      <c r="I97" s="15">
        <v>2</v>
      </c>
      <c r="J97" s="15">
        <v>4</v>
      </c>
      <c r="K97" s="15">
        <v>53</v>
      </c>
      <c r="L97" s="15">
        <v>108</v>
      </c>
      <c r="M97" s="12" t="inlineStr">
        <is>
          <t xml:space="preserve"/>
        </is>
      </c>
      <c r="N97" s="12" t="inlineStr">
        <is>
          <t xml:space="preserve"/>
        </is>
      </c>
      <c r="O97" s="12" t="inlineStr">
        <is>
          <t xml:space="preserve">インプレー（打球）</t>
        </is>
      </c>
      <c r="P97" s="15">
        <v>1</v>
      </c>
      <c r="Q97" s="15">
        <v>2</v>
      </c>
      <c r="R97" s="15">
        <v>1</v>
      </c>
      <c r="S97" s="15">
        <v>2</v>
      </c>
      <c r="T97" s="12" t="inlineStr">
        <is>
          <t xml:space="preserve">区間未取得</t>
        </is>
      </c>
      <c r="U97" s="12" t="inlineStr">
        <is>
          <t xml:space="preserve">対象</t>
        </is>
      </c>
      <c r="V97" s="12" t="inlineStr">
        <is>
          <t xml:space="preserve">架空データ・実測ではありません</t>
        </is>
      </c>
      <c r="W97" s="12" t="inlineStr">
        <is>
          <t xml:space="preserve"/>
        </is>
      </c>
      <c r="X97" s="19">
        <v>46325.41480324074</v>
      </c>
      <c r="Y97" s="12" t="inlineStr">
        <is>
          <t xml:space="preserve">pa-027</t>
        </is>
      </c>
      <c r="Z97" s="12" t="inlineStr">
        <is>
          <t xml:space="preserve">pitch-092</t>
        </is>
      </c>
      <c r="AA97" s="12" t="inlineStr">
        <is>
          <t xml:space="preserve"/>
        </is>
      </c>
      <c r="AB97" s="12" t="inlineStr">
        <is>
          <t xml:space="preserve">home-1</t>
        </is>
      </c>
      <c r="AC97" s="12" t="inlineStr">
        <is>
          <t xml:space="preserve">away-6</t>
        </is>
      </c>
    </row>
    <row r="98" ht="28" customHeight="1">
      <c r="A98" s="31">
        <v>93</v>
      </c>
      <c r="B98" s="31">
        <v>4</v>
      </c>
      <c r="C98" s="30" t="inlineStr">
        <is>
          <t xml:space="preserve">表</t>
        </is>
      </c>
      <c r="D98" s="30" t="inlineStr">
        <is>
          <t xml:space="preserve">つばめウイングス</t>
        </is>
      </c>
      <c r="E98" s="30" t="inlineStr">
        <is>
          <t xml:space="preserve">1</t>
        </is>
      </c>
      <c r="F98" s="30" t="inlineStr">
        <is>
          <t xml:space="preserve">ななせ りょう</t>
        </is>
      </c>
      <c r="G98" s="31">
        <v>7</v>
      </c>
      <c r="H98" s="30" t="inlineStr">
        <is>
          <t xml:space="preserve">おがわ たく</t>
        </is>
      </c>
      <c r="I98" s="31">
        <v>2</v>
      </c>
      <c r="J98" s="31">
        <v>1</v>
      </c>
      <c r="K98" s="31">
        <v>54</v>
      </c>
      <c r="L98" s="31">
        <v>104</v>
      </c>
      <c r="M98" s="30" t="inlineStr">
        <is>
          <t xml:space="preserve"/>
        </is>
      </c>
      <c r="N98" s="30" t="inlineStr">
        <is>
          <t xml:space="preserve"/>
        </is>
      </c>
      <c r="O98" s="30" t="inlineStr">
        <is>
          <t xml:space="preserve">見逃しストライク</t>
        </is>
      </c>
      <c r="P98" s="31">
        <v>0</v>
      </c>
      <c r="Q98" s="31">
        <v>0</v>
      </c>
      <c r="R98" s="31">
        <v>0</v>
      </c>
      <c r="S98" s="31">
        <v>1</v>
      </c>
      <c r="T98" s="30" t="inlineStr">
        <is>
          <t xml:space="preserve">区間未取得</t>
        </is>
      </c>
      <c r="U98" s="30" t="inlineStr">
        <is>
          <t xml:space="preserve">対象</t>
        </is>
      </c>
      <c r="V98" s="30" t="inlineStr">
        <is>
          <t xml:space="preserve">架空データ・実測ではありません</t>
        </is>
      </c>
      <c r="W98" s="30" t="inlineStr">
        <is>
          <t xml:space="preserve"/>
        </is>
      </c>
      <c r="X98" s="43">
        <v>46325.41542824074</v>
      </c>
      <c r="Y98" s="30" t="inlineStr">
        <is>
          <t xml:space="preserve">pa-028</t>
        </is>
      </c>
      <c r="Z98" s="30" t="inlineStr">
        <is>
          <t xml:space="preserve">pitch-093</t>
        </is>
      </c>
      <c r="AA98" s="30" t="inlineStr">
        <is>
          <t xml:space="preserve"/>
        </is>
      </c>
      <c r="AB98" s="30" t="inlineStr">
        <is>
          <t xml:space="preserve">home-1</t>
        </is>
      </c>
      <c r="AC98" s="30" t="inlineStr">
        <is>
          <t xml:space="preserve">away-7</t>
        </is>
      </c>
    </row>
    <row r="99" ht="28" customHeight="1">
      <c r="A99" s="15">
        <v>94</v>
      </c>
      <c r="B99" s="15">
        <v>4</v>
      </c>
      <c r="C99" s="12" t="inlineStr">
        <is>
          <t xml:space="preserve">表</t>
        </is>
      </c>
      <c r="D99" s="12" t="inlineStr">
        <is>
          <t xml:space="preserve">つばめウイングス</t>
        </is>
      </c>
      <c r="E99" s="12" t="inlineStr">
        <is>
          <t xml:space="preserve">1</t>
        </is>
      </c>
      <c r="F99" s="12" t="inlineStr">
        <is>
          <t xml:space="preserve">ななせ りょう</t>
        </is>
      </c>
      <c r="G99" s="15">
        <v>7</v>
      </c>
      <c r="H99" s="12" t="inlineStr">
        <is>
          <t xml:space="preserve">おがわ たく</t>
        </is>
      </c>
      <c r="I99" s="15">
        <v>2</v>
      </c>
      <c r="J99" s="15">
        <v>2</v>
      </c>
      <c r="K99" s="15">
        <v>55</v>
      </c>
      <c r="L99" s="15">
        <v>111</v>
      </c>
      <c r="M99" s="12" t="inlineStr">
        <is>
          <t xml:space="preserve"/>
        </is>
      </c>
      <c r="N99" s="12" t="inlineStr">
        <is>
          <t xml:space="preserve"/>
        </is>
      </c>
      <c r="O99" s="12" t="inlineStr">
        <is>
          <t xml:space="preserve">ボール</t>
        </is>
      </c>
      <c r="P99" s="15">
        <v>0</v>
      </c>
      <c r="Q99" s="15">
        <v>1</v>
      </c>
      <c r="R99" s="15">
        <v>1</v>
      </c>
      <c r="S99" s="15">
        <v>1</v>
      </c>
      <c r="T99" s="12" t="inlineStr">
        <is>
          <t xml:space="preserve">区間未取得</t>
        </is>
      </c>
      <c r="U99" s="12" t="inlineStr">
        <is>
          <t xml:space="preserve">対象</t>
        </is>
      </c>
      <c r="V99" s="12" t="inlineStr">
        <is>
          <t xml:space="preserve">架空データ・実測ではありません</t>
        </is>
      </c>
      <c r="W99" s="12" t="inlineStr">
        <is>
          <t xml:space="preserve"/>
        </is>
      </c>
      <c r="X99" s="19">
        <v>46325.41569444444</v>
      </c>
      <c r="Y99" s="12" t="inlineStr">
        <is>
          <t xml:space="preserve">pa-028</t>
        </is>
      </c>
      <c r="Z99" s="12" t="inlineStr">
        <is>
          <t xml:space="preserve">pitch-094</t>
        </is>
      </c>
      <c r="AA99" s="12" t="inlineStr">
        <is>
          <t xml:space="preserve"/>
        </is>
      </c>
      <c r="AB99" s="12" t="inlineStr">
        <is>
          <t xml:space="preserve">home-1</t>
        </is>
      </c>
      <c r="AC99" s="12" t="inlineStr">
        <is>
          <t xml:space="preserve">away-7</t>
        </is>
      </c>
    </row>
    <row r="100" ht="28" customHeight="1">
      <c r="A100" s="31">
        <v>95</v>
      </c>
      <c r="B100" s="31">
        <v>4</v>
      </c>
      <c r="C100" s="30" t="inlineStr">
        <is>
          <t xml:space="preserve">表</t>
        </is>
      </c>
      <c r="D100" s="30" t="inlineStr">
        <is>
          <t xml:space="preserve">つばめウイングス</t>
        </is>
      </c>
      <c r="E100" s="30" t="inlineStr">
        <is>
          <t xml:space="preserve">1</t>
        </is>
      </c>
      <c r="F100" s="30" t="inlineStr">
        <is>
          <t xml:space="preserve">ななせ りょう</t>
        </is>
      </c>
      <c r="G100" s="31">
        <v>7</v>
      </c>
      <c r="H100" s="30" t="inlineStr">
        <is>
          <t xml:space="preserve">おがわ たく</t>
        </is>
      </c>
      <c r="I100" s="31">
        <v>2</v>
      </c>
      <c r="J100" s="31">
        <v>3</v>
      </c>
      <c r="K100" s="31">
        <v>56</v>
      </c>
      <c r="L100" s="31">
        <v>107</v>
      </c>
      <c r="M100" s="30" t="inlineStr">
        <is>
          <t xml:space="preserve"/>
        </is>
      </c>
      <c r="N100" s="30" t="inlineStr">
        <is>
          <t xml:space="preserve"/>
        </is>
      </c>
      <c r="O100" s="30" t="inlineStr">
        <is>
          <t xml:space="preserve">ファール</t>
        </is>
      </c>
      <c r="P100" s="31">
        <v>1</v>
      </c>
      <c r="Q100" s="31">
        <v>1</v>
      </c>
      <c r="R100" s="31">
        <v>1</v>
      </c>
      <c r="S100" s="31">
        <v>2</v>
      </c>
      <c r="T100" s="30" t="inlineStr">
        <is>
          <t xml:space="preserve">区間未取得</t>
        </is>
      </c>
      <c r="U100" s="30" t="inlineStr">
        <is>
          <t xml:space="preserve">対象</t>
        </is>
      </c>
      <c r="V100" s="30" t="inlineStr">
        <is>
          <t xml:space="preserve">架空データ・実測ではありません</t>
        </is>
      </c>
      <c r="W100" s="30" t="inlineStr">
        <is>
          <t xml:space="preserve"/>
        </is>
      </c>
      <c r="X100" s="43">
        <v>46325.41596064815</v>
      </c>
      <c r="Y100" s="30" t="inlineStr">
        <is>
          <t xml:space="preserve">pa-028</t>
        </is>
      </c>
      <c r="Z100" s="30" t="inlineStr">
        <is>
          <t xml:space="preserve">pitch-095</t>
        </is>
      </c>
      <c r="AA100" s="30" t="inlineStr">
        <is>
          <t xml:space="preserve"/>
        </is>
      </c>
      <c r="AB100" s="30" t="inlineStr">
        <is>
          <t xml:space="preserve">home-1</t>
        </is>
      </c>
      <c r="AC100" s="30" t="inlineStr">
        <is>
          <t xml:space="preserve">away-7</t>
        </is>
      </c>
    </row>
    <row r="101" ht="28" customHeight="1">
      <c r="A101" s="15">
        <v>96</v>
      </c>
      <c r="B101" s="15">
        <v>4</v>
      </c>
      <c r="C101" s="12" t="inlineStr">
        <is>
          <t xml:space="preserve">表</t>
        </is>
      </c>
      <c r="D101" s="12" t="inlineStr">
        <is>
          <t xml:space="preserve">つばめウイングス</t>
        </is>
      </c>
      <c r="E101" s="12" t="inlineStr">
        <is>
          <t xml:space="preserve">1</t>
        </is>
      </c>
      <c r="F101" s="12" t="inlineStr">
        <is>
          <t xml:space="preserve">ななせ りょう</t>
        </is>
      </c>
      <c r="G101" s="15">
        <v>7</v>
      </c>
      <c r="H101" s="12" t="inlineStr">
        <is>
          <t xml:space="preserve">おがわ たく</t>
        </is>
      </c>
      <c r="I101" s="15">
        <v>2</v>
      </c>
      <c r="J101" s="15">
        <v>4</v>
      </c>
      <c r="K101" s="15">
        <v>57</v>
      </c>
      <c r="L101" s="15">
        <v>103</v>
      </c>
      <c r="M101" s="12" t="inlineStr">
        <is>
          <t xml:space="preserve"/>
        </is>
      </c>
      <c r="N101" s="12" t="inlineStr">
        <is>
          <t xml:space="preserve"/>
        </is>
      </c>
      <c r="O101" s="12" t="inlineStr">
        <is>
          <t xml:space="preserve">空振り</t>
        </is>
      </c>
      <c r="P101" s="15">
        <v>1</v>
      </c>
      <c r="Q101" s="15">
        <v>2</v>
      </c>
      <c r="R101" s="15">
        <v>1</v>
      </c>
      <c r="S101" s="15">
        <v>3</v>
      </c>
      <c r="T101" s="12" t="inlineStr">
        <is>
          <t xml:space="preserve">区間未取得</t>
        </is>
      </c>
      <c r="U101" s="12" t="inlineStr">
        <is>
          <t xml:space="preserve">対象</t>
        </is>
      </c>
      <c r="V101" s="12" t="inlineStr">
        <is>
          <t xml:space="preserve">架空データ・実測ではありません</t>
        </is>
      </c>
      <c r="W101" s="12" t="inlineStr">
        <is>
          <t xml:space="preserve"/>
        </is>
      </c>
      <c r="X101" s="19">
        <v>46325.416226851856</v>
      </c>
      <c r="Y101" s="12" t="inlineStr">
        <is>
          <t xml:space="preserve">pa-028</t>
        </is>
      </c>
      <c r="Z101" s="12" t="inlineStr">
        <is>
          <t xml:space="preserve">pitch-096</t>
        </is>
      </c>
      <c r="AA101" s="12" t="inlineStr">
        <is>
          <t xml:space="preserve"/>
        </is>
      </c>
      <c r="AB101" s="12" t="inlineStr">
        <is>
          <t xml:space="preserve">home-1</t>
        </is>
      </c>
      <c r="AC101" s="12" t="inlineStr">
        <is>
          <t xml:space="preserve">away-7</t>
        </is>
      </c>
    </row>
    <row r="102" ht="28" customHeight="1">
      <c r="A102" s="31">
        <v>97</v>
      </c>
      <c r="B102" s="31">
        <v>4</v>
      </c>
      <c r="C102" s="30" t="inlineStr">
        <is>
          <t xml:space="preserve">表</t>
        </is>
      </c>
      <c r="D102" s="30" t="inlineStr">
        <is>
          <t xml:space="preserve">つばめウイングス</t>
        </is>
      </c>
      <c r="E102" s="30" t="inlineStr">
        <is>
          <t xml:space="preserve">1</t>
        </is>
      </c>
      <c r="F102" s="30" t="inlineStr">
        <is>
          <t xml:space="preserve">ななせ りょう</t>
        </is>
      </c>
      <c r="G102" s="31">
        <v>8</v>
      </c>
      <c r="H102" s="30" t="inlineStr">
        <is>
          <t xml:space="preserve">しのはら ゆう</t>
        </is>
      </c>
      <c r="I102" s="31">
        <v>2</v>
      </c>
      <c r="J102" s="31">
        <v>1</v>
      </c>
      <c r="K102" s="31">
        <v>58</v>
      </c>
      <c r="L102" s="31">
        <v>110</v>
      </c>
      <c r="M102" s="30" t="inlineStr">
        <is>
          <t xml:space="preserve"/>
        </is>
      </c>
      <c r="N102" s="30" t="inlineStr">
        <is>
          <t xml:space="preserve"/>
        </is>
      </c>
      <c r="O102" s="30" t="inlineStr">
        <is>
          <t xml:space="preserve">ボール</t>
        </is>
      </c>
      <c r="P102" s="31">
        <v>0</v>
      </c>
      <c r="Q102" s="31">
        <v>0</v>
      </c>
      <c r="R102" s="31">
        <v>1</v>
      </c>
      <c r="S102" s="31">
        <v>0</v>
      </c>
      <c r="T102" s="30" t="inlineStr">
        <is>
          <t xml:space="preserve">区間未取得</t>
        </is>
      </c>
      <c r="U102" s="30" t="inlineStr">
        <is>
          <t xml:space="preserve">対象</t>
        </is>
      </c>
      <c r="V102" s="30" t="inlineStr">
        <is>
          <t xml:space="preserve">架空データ・実測ではありません</t>
        </is>
      </c>
      <c r="W102" s="30" t="inlineStr">
        <is>
          <t xml:space="preserve"/>
        </is>
      </c>
      <c r="X102" s="43">
        <v>46325.416851851856</v>
      </c>
      <c r="Y102" s="30" t="inlineStr">
        <is>
          <t xml:space="preserve">pa-029</t>
        </is>
      </c>
      <c r="Z102" s="30" t="inlineStr">
        <is>
          <t xml:space="preserve">pitch-097</t>
        </is>
      </c>
      <c r="AA102" s="30" t="inlineStr">
        <is>
          <t xml:space="preserve"/>
        </is>
      </c>
      <c r="AB102" s="30" t="inlineStr">
        <is>
          <t xml:space="preserve">home-1</t>
        </is>
      </c>
      <c r="AC102" s="30" t="inlineStr">
        <is>
          <t xml:space="preserve">away-8</t>
        </is>
      </c>
    </row>
    <row r="103" ht="28" customHeight="1">
      <c r="A103" s="15">
        <v>98</v>
      </c>
      <c r="B103" s="15">
        <v>4</v>
      </c>
      <c r="C103" s="12" t="inlineStr">
        <is>
          <t xml:space="preserve">表</t>
        </is>
      </c>
      <c r="D103" s="12" t="inlineStr">
        <is>
          <t xml:space="preserve">つばめウイングス</t>
        </is>
      </c>
      <c r="E103" s="12" t="inlineStr">
        <is>
          <t xml:space="preserve">1</t>
        </is>
      </c>
      <c r="F103" s="12" t="inlineStr">
        <is>
          <t xml:space="preserve">ななせ りょう</t>
        </is>
      </c>
      <c r="G103" s="15">
        <v>8</v>
      </c>
      <c r="H103" s="12" t="inlineStr">
        <is>
          <t xml:space="preserve">しのはら ゆう</t>
        </is>
      </c>
      <c r="I103" s="15">
        <v>2</v>
      </c>
      <c r="J103" s="15">
        <v>2</v>
      </c>
      <c r="K103" s="15">
        <v>59</v>
      </c>
      <c r="L103" s="15">
        <v>106</v>
      </c>
      <c r="M103" s="12" t="inlineStr">
        <is>
          <t xml:space="preserve"/>
        </is>
      </c>
      <c r="N103" s="12" t="inlineStr">
        <is>
          <t xml:space="preserve"/>
        </is>
      </c>
      <c r="O103" s="12" t="inlineStr">
        <is>
          <t xml:space="preserve">見逃しストライク</t>
        </is>
      </c>
      <c r="P103" s="15">
        <v>1</v>
      </c>
      <c r="Q103" s="15">
        <v>0</v>
      </c>
      <c r="R103" s="15">
        <v>1</v>
      </c>
      <c r="S103" s="15">
        <v>1</v>
      </c>
      <c r="T103" s="12" t="inlineStr">
        <is>
          <t xml:space="preserve">区間未取得</t>
        </is>
      </c>
      <c r="U103" s="12" t="inlineStr">
        <is>
          <t xml:space="preserve">対象</t>
        </is>
      </c>
      <c r="V103" s="12" t="inlineStr">
        <is>
          <t xml:space="preserve">架空データ・実測ではありません</t>
        </is>
      </c>
      <c r="W103" s="12" t="inlineStr">
        <is>
          <t xml:space="preserve"/>
        </is>
      </c>
      <c r="X103" s="19">
        <v>46325.41711805556</v>
      </c>
      <c r="Y103" s="12" t="inlineStr">
        <is>
          <t xml:space="preserve">pa-029</t>
        </is>
      </c>
      <c r="Z103" s="12" t="inlineStr">
        <is>
          <t xml:space="preserve">pitch-098</t>
        </is>
      </c>
      <c r="AA103" s="12" t="inlineStr">
        <is>
          <t xml:space="preserve"/>
        </is>
      </c>
      <c r="AB103" s="12" t="inlineStr">
        <is>
          <t xml:space="preserve">home-1</t>
        </is>
      </c>
      <c r="AC103" s="12" t="inlineStr">
        <is>
          <t xml:space="preserve">away-8</t>
        </is>
      </c>
    </row>
    <row r="104" ht="28" customHeight="1">
      <c r="A104" s="31">
        <v>99</v>
      </c>
      <c r="B104" s="31">
        <v>4</v>
      </c>
      <c r="C104" s="30" t="inlineStr">
        <is>
          <t xml:space="preserve">表</t>
        </is>
      </c>
      <c r="D104" s="30" t="inlineStr">
        <is>
          <t xml:space="preserve">つばめウイングス</t>
        </is>
      </c>
      <c r="E104" s="30" t="inlineStr">
        <is>
          <t xml:space="preserve">1</t>
        </is>
      </c>
      <c r="F104" s="30" t="inlineStr">
        <is>
          <t xml:space="preserve">ななせ りょう</t>
        </is>
      </c>
      <c r="G104" s="31">
        <v>8</v>
      </c>
      <c r="H104" s="30" t="inlineStr">
        <is>
          <t xml:space="preserve">しのはら ゆう</t>
        </is>
      </c>
      <c r="I104" s="31">
        <v>2</v>
      </c>
      <c r="J104" s="31">
        <v>3</v>
      </c>
      <c r="K104" s="31">
        <v>60</v>
      </c>
      <c r="L104" s="31">
        <v>102</v>
      </c>
      <c r="M104" s="30" t="inlineStr">
        <is>
          <t xml:space="preserve"/>
        </is>
      </c>
      <c r="N104" s="30" t="inlineStr">
        <is>
          <t xml:space="preserve"/>
        </is>
      </c>
      <c r="O104" s="30" t="inlineStr">
        <is>
          <t xml:space="preserve">インプレー（打球）</t>
        </is>
      </c>
      <c r="P104" s="31">
        <v>1</v>
      </c>
      <c r="Q104" s="31">
        <v>1</v>
      </c>
      <c r="R104" s="31">
        <v>1</v>
      </c>
      <c r="S104" s="31">
        <v>1</v>
      </c>
      <c r="T104" s="30" t="inlineStr">
        <is>
          <t xml:space="preserve">区間未取得</t>
        </is>
      </c>
      <c r="U104" s="30" t="inlineStr">
        <is>
          <t xml:space="preserve">対象</t>
        </is>
      </c>
      <c r="V104" s="30" t="inlineStr">
        <is>
          <t xml:space="preserve">架空データ・実測ではありません</t>
        </is>
      </c>
      <c r="W104" s="30" t="inlineStr">
        <is>
          <t xml:space="preserve"/>
        </is>
      </c>
      <c r="X104" s="43">
        <v>46325.41738425926</v>
      </c>
      <c r="Y104" s="30" t="inlineStr">
        <is>
          <t xml:space="preserve">pa-029</t>
        </is>
      </c>
      <c r="Z104" s="30" t="inlineStr">
        <is>
          <t xml:space="preserve">pitch-099</t>
        </is>
      </c>
      <c r="AA104" s="30" t="inlineStr">
        <is>
          <t xml:space="preserve"/>
        </is>
      </c>
      <c r="AB104" s="30" t="inlineStr">
        <is>
          <t xml:space="preserve">home-1</t>
        </is>
      </c>
      <c r="AC104" s="30" t="inlineStr">
        <is>
          <t xml:space="preserve">away-8</t>
        </is>
      </c>
    </row>
    <row r="105" ht="28" customHeight="1">
      <c r="A105" s="15">
        <v>100</v>
      </c>
      <c r="B105" s="15">
        <v>4</v>
      </c>
      <c r="C105" s="12" t="inlineStr">
        <is>
          <t xml:space="preserve">裏</t>
        </is>
      </c>
      <c r="D105" s="12" t="inlineStr">
        <is>
          <t xml:space="preserve">うぐいすスターズ</t>
        </is>
      </c>
      <c r="E105" s="12" t="inlineStr">
        <is>
          <t xml:space="preserve">1</t>
        </is>
      </c>
      <c r="F105" s="12" t="inlineStr">
        <is>
          <t xml:space="preserve">あおい れん</t>
        </is>
      </c>
      <c r="G105" s="15">
        <v>4</v>
      </c>
      <c r="H105" s="12" t="inlineStr">
        <is>
          <t xml:space="preserve">ふじの けい</t>
        </is>
      </c>
      <c r="I105" s="15">
        <v>2</v>
      </c>
      <c r="J105" s="15">
        <v>1</v>
      </c>
      <c r="K105" s="15">
        <v>40</v>
      </c>
      <c r="L105" s="15">
        <v>106</v>
      </c>
      <c r="M105" s="12" t="inlineStr">
        <is>
          <t xml:space="preserve"/>
        </is>
      </c>
      <c r="N105" s="12" t="inlineStr">
        <is>
          <t xml:space="preserve"/>
        </is>
      </c>
      <c r="O105" s="12" t="inlineStr">
        <is>
          <t xml:space="preserve">ボール</t>
        </is>
      </c>
      <c r="P105" s="15">
        <v>0</v>
      </c>
      <c r="Q105" s="15">
        <v>0</v>
      </c>
      <c r="R105" s="15">
        <v>1</v>
      </c>
      <c r="S105" s="15">
        <v>0</v>
      </c>
      <c r="T105" s="12" t="inlineStr">
        <is>
          <t xml:space="preserve">区間未取得</t>
        </is>
      </c>
      <c r="U105" s="12" t="inlineStr">
        <is>
          <t xml:space="preserve">対象</t>
        </is>
      </c>
      <c r="V105" s="12" t="inlineStr">
        <is>
          <t xml:space="preserve">架空データ・実測ではありません</t>
        </is>
      </c>
      <c r="W105" s="12" t="inlineStr">
        <is>
          <t xml:space="preserve"/>
        </is>
      </c>
      <c r="X105" s="19">
        <v>46325.41905092592</v>
      </c>
      <c r="Y105" s="12" t="inlineStr">
        <is>
          <t xml:space="preserve">pa-030</t>
        </is>
      </c>
      <c r="Z105" s="12" t="inlineStr">
        <is>
          <t xml:space="preserve">pitch-100</t>
        </is>
      </c>
      <c r="AA105" s="12" t="inlineStr">
        <is>
          <t xml:space="preserve"/>
        </is>
      </c>
      <c r="AB105" s="12" t="inlineStr">
        <is>
          <t xml:space="preserve">away-1</t>
        </is>
      </c>
      <c r="AC105" s="12" t="inlineStr">
        <is>
          <t xml:space="preserve">home-4</t>
        </is>
      </c>
    </row>
    <row r="106" ht="28" customHeight="1">
      <c r="A106" s="31">
        <v>101</v>
      </c>
      <c r="B106" s="31">
        <v>4</v>
      </c>
      <c r="C106" s="30" t="inlineStr">
        <is>
          <t xml:space="preserve">裏</t>
        </is>
      </c>
      <c r="D106" s="30" t="inlineStr">
        <is>
          <t xml:space="preserve">うぐいすスターズ</t>
        </is>
      </c>
      <c r="E106" s="30" t="inlineStr">
        <is>
          <t xml:space="preserve">1</t>
        </is>
      </c>
      <c r="F106" s="30" t="inlineStr">
        <is>
          <t xml:space="preserve">あおい れん</t>
        </is>
      </c>
      <c r="G106" s="31">
        <v>4</v>
      </c>
      <c r="H106" s="30" t="inlineStr">
        <is>
          <t xml:space="preserve">ふじの けい</t>
        </is>
      </c>
      <c r="I106" s="31">
        <v>2</v>
      </c>
      <c r="J106" s="31">
        <v>2</v>
      </c>
      <c r="K106" s="31">
        <v>41</v>
      </c>
      <c r="L106" s="31">
        <v>102</v>
      </c>
      <c r="M106" s="30" t="inlineStr">
        <is>
          <t xml:space="preserve"/>
        </is>
      </c>
      <c r="N106" s="30" t="inlineStr">
        <is>
          <t xml:space="preserve"/>
        </is>
      </c>
      <c r="O106" s="30" t="inlineStr">
        <is>
          <t xml:space="preserve">見逃しストライク</t>
        </is>
      </c>
      <c r="P106" s="31">
        <v>1</v>
      </c>
      <c r="Q106" s="31">
        <v>0</v>
      </c>
      <c r="R106" s="31">
        <v>1</v>
      </c>
      <c r="S106" s="31">
        <v>1</v>
      </c>
      <c r="T106" s="30" t="inlineStr">
        <is>
          <t xml:space="preserve">区間未取得</t>
        </is>
      </c>
      <c r="U106" s="30" t="inlineStr">
        <is>
          <t xml:space="preserve">対象</t>
        </is>
      </c>
      <c r="V106" s="30" t="inlineStr">
        <is>
          <t xml:space="preserve">架空データ・実測ではありません</t>
        </is>
      </c>
      <c r="W106" s="30" t="inlineStr">
        <is>
          <t xml:space="preserve"/>
        </is>
      </c>
      <c r="X106" s="43">
        <v>46325.41931712963</v>
      </c>
      <c r="Y106" s="30" t="inlineStr">
        <is>
          <t xml:space="preserve">pa-030</t>
        </is>
      </c>
      <c r="Z106" s="30" t="inlineStr">
        <is>
          <t xml:space="preserve">pitch-101</t>
        </is>
      </c>
      <c r="AA106" s="30" t="inlineStr">
        <is>
          <t xml:space="preserve"/>
        </is>
      </c>
      <c r="AB106" s="30" t="inlineStr">
        <is>
          <t xml:space="preserve">away-1</t>
        </is>
      </c>
      <c r="AC106" s="30" t="inlineStr">
        <is>
          <t xml:space="preserve">home-4</t>
        </is>
      </c>
    </row>
    <row r="107" ht="28" customHeight="1">
      <c r="A107" s="15">
        <v>102</v>
      </c>
      <c r="B107" s="15">
        <v>4</v>
      </c>
      <c r="C107" s="12" t="inlineStr">
        <is>
          <t xml:space="preserve">裏</t>
        </is>
      </c>
      <c r="D107" s="12" t="inlineStr">
        <is>
          <t xml:space="preserve">うぐいすスターズ</t>
        </is>
      </c>
      <c r="E107" s="12" t="inlineStr">
        <is>
          <t xml:space="preserve">1</t>
        </is>
      </c>
      <c r="F107" s="12" t="inlineStr">
        <is>
          <t xml:space="preserve">あおい れん</t>
        </is>
      </c>
      <c r="G107" s="15">
        <v>4</v>
      </c>
      <c r="H107" s="12" t="inlineStr">
        <is>
          <t xml:space="preserve">ふじの けい</t>
        </is>
      </c>
      <c r="I107" s="15">
        <v>2</v>
      </c>
      <c r="J107" s="15">
        <v>3</v>
      </c>
      <c r="K107" s="15">
        <v>42</v>
      </c>
      <c r="L107" s="15">
        <v>98</v>
      </c>
      <c r="M107" s="12" t="inlineStr">
        <is>
          <t xml:space="preserve"/>
        </is>
      </c>
      <c r="N107" s="12" t="inlineStr">
        <is>
          <t xml:space="preserve"/>
        </is>
      </c>
      <c r="O107" s="12" t="inlineStr">
        <is>
          <t xml:space="preserve">ボール</t>
        </is>
      </c>
      <c r="P107" s="15">
        <v>1</v>
      </c>
      <c r="Q107" s="15">
        <v>1</v>
      </c>
      <c r="R107" s="15">
        <v>2</v>
      </c>
      <c r="S107" s="15">
        <v>1</v>
      </c>
      <c r="T107" s="12" t="inlineStr">
        <is>
          <t xml:space="preserve">区間未取得</t>
        </is>
      </c>
      <c r="U107" s="12" t="inlineStr">
        <is>
          <t xml:space="preserve">対象</t>
        </is>
      </c>
      <c r="V107" s="12" t="inlineStr">
        <is>
          <t xml:space="preserve">架空データ・実測ではありません</t>
        </is>
      </c>
      <c r="W107" s="12" t="inlineStr">
        <is>
          <t xml:space="preserve"/>
        </is>
      </c>
      <c r="X107" s="19">
        <v>46325.419583333336</v>
      </c>
      <c r="Y107" s="12" t="inlineStr">
        <is>
          <t xml:space="preserve">pa-030</t>
        </is>
      </c>
      <c r="Z107" s="12" t="inlineStr">
        <is>
          <t xml:space="preserve">pitch-102</t>
        </is>
      </c>
      <c r="AA107" s="12" t="inlineStr">
        <is>
          <t xml:space="preserve"/>
        </is>
      </c>
      <c r="AB107" s="12" t="inlineStr">
        <is>
          <t xml:space="preserve">away-1</t>
        </is>
      </c>
      <c r="AC107" s="12" t="inlineStr">
        <is>
          <t xml:space="preserve">home-4</t>
        </is>
      </c>
    </row>
    <row r="108" ht="28" customHeight="1">
      <c r="A108" s="31">
        <v>103</v>
      </c>
      <c r="B108" s="31">
        <v>4</v>
      </c>
      <c r="C108" s="30" t="inlineStr">
        <is>
          <t xml:space="preserve">裏</t>
        </is>
      </c>
      <c r="D108" s="30" t="inlineStr">
        <is>
          <t xml:space="preserve">うぐいすスターズ</t>
        </is>
      </c>
      <c r="E108" s="30" t="inlineStr">
        <is>
          <t xml:space="preserve">1</t>
        </is>
      </c>
      <c r="F108" s="30" t="inlineStr">
        <is>
          <t xml:space="preserve">あおい れん</t>
        </is>
      </c>
      <c r="G108" s="31">
        <v>4</v>
      </c>
      <c r="H108" s="30" t="inlineStr">
        <is>
          <t xml:space="preserve">ふじの けい</t>
        </is>
      </c>
      <c r="I108" s="31">
        <v>2</v>
      </c>
      <c r="J108" s="31">
        <v>4</v>
      </c>
      <c r="K108" s="31">
        <v>43</v>
      </c>
      <c r="L108" s="31">
        <v>105</v>
      </c>
      <c r="M108" s="30" t="inlineStr">
        <is>
          <t xml:space="preserve"/>
        </is>
      </c>
      <c r="N108" s="30" t="inlineStr">
        <is>
          <t xml:space="preserve"/>
        </is>
      </c>
      <c r="O108" s="30" t="inlineStr">
        <is>
          <t xml:space="preserve">ファール</t>
        </is>
      </c>
      <c r="P108" s="31">
        <v>2</v>
      </c>
      <c r="Q108" s="31">
        <v>1</v>
      </c>
      <c r="R108" s="31">
        <v>2</v>
      </c>
      <c r="S108" s="31">
        <v>2</v>
      </c>
      <c r="T108" s="30" t="inlineStr">
        <is>
          <t xml:space="preserve">区間未取得</t>
        </is>
      </c>
      <c r="U108" s="30" t="inlineStr">
        <is>
          <t xml:space="preserve">対象</t>
        </is>
      </c>
      <c r="V108" s="30" t="inlineStr">
        <is>
          <t xml:space="preserve">架空データ・実測ではありません</t>
        </is>
      </c>
      <c r="W108" s="30" t="inlineStr">
        <is>
          <t xml:space="preserve"/>
        </is>
      </c>
      <c r="X108" s="43">
        <v>46325.41984953704</v>
      </c>
      <c r="Y108" s="30" t="inlineStr">
        <is>
          <t xml:space="preserve">pa-030</t>
        </is>
      </c>
      <c r="Z108" s="30" t="inlineStr">
        <is>
          <t xml:space="preserve">pitch-103</t>
        </is>
      </c>
      <c r="AA108" s="30" t="inlineStr">
        <is>
          <t xml:space="preserve"/>
        </is>
      </c>
      <c r="AB108" s="30" t="inlineStr">
        <is>
          <t xml:space="preserve">away-1</t>
        </is>
      </c>
      <c r="AC108" s="30" t="inlineStr">
        <is>
          <t xml:space="preserve">home-4</t>
        </is>
      </c>
    </row>
    <row r="109" ht="28" customHeight="1">
      <c r="A109" s="15">
        <v>104</v>
      </c>
      <c r="B109" s="15">
        <v>4</v>
      </c>
      <c r="C109" s="12" t="inlineStr">
        <is>
          <t xml:space="preserve">裏</t>
        </is>
      </c>
      <c r="D109" s="12" t="inlineStr">
        <is>
          <t xml:space="preserve">うぐいすスターズ</t>
        </is>
      </c>
      <c r="E109" s="12" t="inlineStr">
        <is>
          <t xml:space="preserve">1</t>
        </is>
      </c>
      <c r="F109" s="12" t="inlineStr">
        <is>
          <t xml:space="preserve">あおい れん</t>
        </is>
      </c>
      <c r="G109" s="15">
        <v>4</v>
      </c>
      <c r="H109" s="12" t="inlineStr">
        <is>
          <t xml:space="preserve">ふじの けい</t>
        </is>
      </c>
      <c r="I109" s="15">
        <v>2</v>
      </c>
      <c r="J109" s="15">
        <v>5</v>
      </c>
      <c r="K109" s="15">
        <v>44</v>
      </c>
      <c r="L109" s="15">
        <v>101</v>
      </c>
      <c r="M109" s="12" t="inlineStr">
        <is>
          <t xml:space="preserve"/>
        </is>
      </c>
      <c r="N109" s="12" t="inlineStr">
        <is>
          <t xml:space="preserve"/>
        </is>
      </c>
      <c r="O109" s="12" t="inlineStr">
        <is>
          <t xml:space="preserve">ボール</t>
        </is>
      </c>
      <c r="P109" s="15">
        <v>2</v>
      </c>
      <c r="Q109" s="15">
        <v>2</v>
      </c>
      <c r="R109" s="15">
        <v>3</v>
      </c>
      <c r="S109" s="15">
        <v>2</v>
      </c>
      <c r="T109" s="12" t="inlineStr">
        <is>
          <t xml:space="preserve">区間未取得</t>
        </is>
      </c>
      <c r="U109" s="12" t="inlineStr">
        <is>
          <t xml:space="preserve">対象</t>
        </is>
      </c>
      <c r="V109" s="12" t="inlineStr">
        <is>
          <t xml:space="preserve">架空データ・実測ではありません</t>
        </is>
      </c>
      <c r="W109" s="12" t="inlineStr">
        <is>
          <t xml:space="preserve"/>
        </is>
      </c>
      <c r="X109" s="19">
        <v>46325.42011574074</v>
      </c>
      <c r="Y109" s="12" t="inlineStr">
        <is>
          <t xml:space="preserve">pa-030</t>
        </is>
      </c>
      <c r="Z109" s="12" t="inlineStr">
        <is>
          <t xml:space="preserve">pitch-104</t>
        </is>
      </c>
      <c r="AA109" s="12" t="inlineStr">
        <is>
          <t xml:space="preserve"/>
        </is>
      </c>
      <c r="AB109" s="12" t="inlineStr">
        <is>
          <t xml:space="preserve">away-1</t>
        </is>
      </c>
      <c r="AC109" s="12" t="inlineStr">
        <is>
          <t xml:space="preserve">home-4</t>
        </is>
      </c>
    </row>
    <row r="110" ht="28" customHeight="1">
      <c r="A110" s="31">
        <v>105</v>
      </c>
      <c r="B110" s="31">
        <v>4</v>
      </c>
      <c r="C110" s="30" t="inlineStr">
        <is>
          <t xml:space="preserve">裏</t>
        </is>
      </c>
      <c r="D110" s="30" t="inlineStr">
        <is>
          <t xml:space="preserve">うぐいすスターズ</t>
        </is>
      </c>
      <c r="E110" s="30" t="inlineStr">
        <is>
          <t xml:space="preserve">1</t>
        </is>
      </c>
      <c r="F110" s="30" t="inlineStr">
        <is>
          <t xml:space="preserve">あおい れん</t>
        </is>
      </c>
      <c r="G110" s="31">
        <v>4</v>
      </c>
      <c r="H110" s="30" t="inlineStr">
        <is>
          <t xml:space="preserve">ふじの けい</t>
        </is>
      </c>
      <c r="I110" s="31">
        <v>2</v>
      </c>
      <c r="J110" s="31">
        <v>6</v>
      </c>
      <c r="K110" s="31">
        <v>45</v>
      </c>
      <c r="L110" s="31">
        <v>108</v>
      </c>
      <c r="M110" s="30" t="inlineStr">
        <is>
          <t xml:space="preserve"/>
        </is>
      </c>
      <c r="N110" s="30" t="inlineStr">
        <is>
          <t xml:space="preserve"/>
        </is>
      </c>
      <c r="O110" s="30" t="inlineStr">
        <is>
          <t xml:space="preserve">ボール</t>
        </is>
      </c>
      <c r="P110" s="31">
        <v>3</v>
      </c>
      <c r="Q110" s="31">
        <v>2</v>
      </c>
      <c r="R110" s="31">
        <v>4</v>
      </c>
      <c r="S110" s="31">
        <v>2</v>
      </c>
      <c r="T110" s="30" t="inlineStr">
        <is>
          <t xml:space="preserve">区間未取得</t>
        </is>
      </c>
      <c r="U110" s="30" t="inlineStr">
        <is>
          <t xml:space="preserve">対象</t>
        </is>
      </c>
      <c r="V110" s="30" t="inlineStr">
        <is>
          <t xml:space="preserve">架空データ・実測ではありません</t>
        </is>
      </c>
      <c r="W110" s="30" t="inlineStr">
        <is>
          <t xml:space="preserve"/>
        </is>
      </c>
      <c r="X110" s="43">
        <v>46325.420381944445</v>
      </c>
      <c r="Y110" s="30" t="inlineStr">
        <is>
          <t xml:space="preserve">pa-030</t>
        </is>
      </c>
      <c r="Z110" s="30" t="inlineStr">
        <is>
          <t xml:space="preserve">pitch-105</t>
        </is>
      </c>
      <c r="AA110" s="30" t="inlineStr">
        <is>
          <t xml:space="preserve"/>
        </is>
      </c>
      <c r="AB110" s="30" t="inlineStr">
        <is>
          <t xml:space="preserve">away-1</t>
        </is>
      </c>
      <c r="AC110" s="30" t="inlineStr">
        <is>
          <t xml:space="preserve">home-4</t>
        </is>
      </c>
    </row>
    <row r="111" ht="28" customHeight="1">
      <c r="A111" s="15">
        <v>106</v>
      </c>
      <c r="B111" s="15">
        <v>4</v>
      </c>
      <c r="C111" s="12" t="inlineStr">
        <is>
          <t xml:space="preserve">裏</t>
        </is>
      </c>
      <c r="D111" s="12" t="inlineStr">
        <is>
          <t xml:space="preserve">うぐいすスターズ</t>
        </is>
      </c>
      <c r="E111" s="12" t="inlineStr">
        <is>
          <t xml:space="preserve">1</t>
        </is>
      </c>
      <c r="F111" s="12" t="inlineStr">
        <is>
          <t xml:space="preserve">あおい れん</t>
        </is>
      </c>
      <c r="G111" s="15">
        <v>5</v>
      </c>
      <c r="H111" s="12" t="inlineStr">
        <is>
          <t xml:space="preserve">たちばな いおり</t>
        </is>
      </c>
      <c r="I111" s="15">
        <v>2</v>
      </c>
      <c r="J111" s="15">
        <v>1</v>
      </c>
      <c r="K111" s="15">
        <v>46</v>
      </c>
      <c r="L111" s="15">
        <v>104</v>
      </c>
      <c r="M111" s="12" t="inlineStr">
        <is>
          <t xml:space="preserve"/>
        </is>
      </c>
      <c r="N111" s="12" t="inlineStr">
        <is>
          <t xml:space="preserve"/>
        </is>
      </c>
      <c r="O111" s="12" t="inlineStr">
        <is>
          <t xml:space="preserve">見逃しストライク</t>
        </is>
      </c>
      <c r="P111" s="15">
        <v>0</v>
      </c>
      <c r="Q111" s="15">
        <v>0</v>
      </c>
      <c r="R111" s="15">
        <v>0</v>
      </c>
      <c r="S111" s="15">
        <v>1</v>
      </c>
      <c r="T111" s="12" t="inlineStr">
        <is>
          <t xml:space="preserve">区間未取得</t>
        </is>
      </c>
      <c r="U111" s="12" t="inlineStr">
        <is>
          <t xml:space="preserve">対象</t>
        </is>
      </c>
      <c r="V111" s="12" t="inlineStr">
        <is>
          <t xml:space="preserve">架空データ・実測ではありません</t>
        </is>
      </c>
      <c r="W111" s="12" t="inlineStr">
        <is>
          <t xml:space="preserve"/>
        </is>
      </c>
      <c r="X111" s="19">
        <v>46325.421006944445</v>
      </c>
      <c r="Y111" s="12" t="inlineStr">
        <is>
          <t xml:space="preserve">pa-031</t>
        </is>
      </c>
      <c r="Z111" s="12" t="inlineStr">
        <is>
          <t xml:space="preserve">pitch-106</t>
        </is>
      </c>
      <c r="AA111" s="12" t="inlineStr">
        <is>
          <t xml:space="preserve"/>
        </is>
      </c>
      <c r="AB111" s="12" t="inlineStr">
        <is>
          <t xml:space="preserve">away-1</t>
        </is>
      </c>
      <c r="AC111" s="12" t="inlineStr">
        <is>
          <t xml:space="preserve">home-5</t>
        </is>
      </c>
    </row>
    <row r="112" ht="28" customHeight="1">
      <c r="A112" s="31">
        <v>107</v>
      </c>
      <c r="B112" s="31">
        <v>4</v>
      </c>
      <c r="C112" s="30" t="inlineStr">
        <is>
          <t xml:space="preserve">裏</t>
        </is>
      </c>
      <c r="D112" s="30" t="inlineStr">
        <is>
          <t xml:space="preserve">うぐいすスターズ</t>
        </is>
      </c>
      <c r="E112" s="30" t="inlineStr">
        <is>
          <t xml:space="preserve">1</t>
        </is>
      </c>
      <c r="F112" s="30" t="inlineStr">
        <is>
          <t xml:space="preserve">あおい れん</t>
        </is>
      </c>
      <c r="G112" s="31">
        <v>5</v>
      </c>
      <c r="H112" s="30" t="inlineStr">
        <is>
          <t xml:space="preserve">たちばな いおり</t>
        </is>
      </c>
      <c r="I112" s="31">
        <v>2</v>
      </c>
      <c r="J112" s="31">
        <v>2</v>
      </c>
      <c r="K112" s="31">
        <v>47</v>
      </c>
      <c r="L112" s="31">
        <v>100</v>
      </c>
      <c r="M112" s="30" t="inlineStr">
        <is>
          <t xml:space="preserve"/>
        </is>
      </c>
      <c r="N112" s="30" t="inlineStr">
        <is>
          <t xml:space="preserve"/>
        </is>
      </c>
      <c r="O112" s="30" t="inlineStr">
        <is>
          <t xml:space="preserve">インプレー（打球）</t>
        </is>
      </c>
      <c r="P112" s="31">
        <v>0</v>
      </c>
      <c r="Q112" s="31">
        <v>1</v>
      </c>
      <c r="R112" s="31">
        <v>0</v>
      </c>
      <c r="S112" s="31">
        <v>1</v>
      </c>
      <c r="T112" s="30" t="inlineStr">
        <is>
          <t xml:space="preserve">区間未取得</t>
        </is>
      </c>
      <c r="U112" s="30" t="inlineStr">
        <is>
          <t xml:space="preserve">対象</t>
        </is>
      </c>
      <c r="V112" s="30" t="inlineStr">
        <is>
          <t xml:space="preserve">架空データ・実測ではありません</t>
        </is>
      </c>
      <c r="W112" s="30" t="inlineStr">
        <is>
          <t xml:space="preserve"/>
        </is>
      </c>
      <c r="X112" s="43">
        <v>46325.42127314815</v>
      </c>
      <c r="Y112" s="30" t="inlineStr">
        <is>
          <t xml:space="preserve">pa-031</t>
        </is>
      </c>
      <c r="Z112" s="30" t="inlineStr">
        <is>
          <t xml:space="preserve">pitch-107</t>
        </is>
      </c>
      <c r="AA112" s="30" t="inlineStr">
        <is>
          <t xml:space="preserve"/>
        </is>
      </c>
      <c r="AB112" s="30" t="inlineStr">
        <is>
          <t xml:space="preserve">away-1</t>
        </is>
      </c>
      <c r="AC112" s="30" t="inlineStr">
        <is>
          <t xml:space="preserve">home-5</t>
        </is>
      </c>
    </row>
    <row r="113" ht="28" customHeight="1">
      <c r="A113" s="15">
        <v>108</v>
      </c>
      <c r="B113" s="15">
        <v>4</v>
      </c>
      <c r="C113" s="12" t="inlineStr">
        <is>
          <t xml:space="preserve">裏</t>
        </is>
      </c>
      <c r="D113" s="12" t="inlineStr">
        <is>
          <t xml:space="preserve">うぐいすスターズ</t>
        </is>
      </c>
      <c r="E113" s="12" t="inlineStr">
        <is>
          <t xml:space="preserve">1</t>
        </is>
      </c>
      <c r="F113" s="12" t="inlineStr">
        <is>
          <t xml:space="preserve">あおい れん</t>
        </is>
      </c>
      <c r="G113" s="15">
        <v>6</v>
      </c>
      <c r="H113" s="12" t="inlineStr">
        <is>
          <t xml:space="preserve">さわだ なお</t>
        </is>
      </c>
      <c r="I113" s="15">
        <v>2</v>
      </c>
      <c r="J113" s="15">
        <v>1</v>
      </c>
      <c r="K113" s="15">
        <v>48</v>
      </c>
      <c r="L113" s="15">
        <v>107</v>
      </c>
      <c r="M113" s="12" t="inlineStr">
        <is>
          <t xml:space="preserve"/>
        </is>
      </c>
      <c r="N113" s="12" t="inlineStr">
        <is>
          <t xml:space="preserve"/>
        </is>
      </c>
      <c r="O113" s="12" t="inlineStr">
        <is>
          <t xml:space="preserve">ボール</t>
        </is>
      </c>
      <c r="P113" s="15">
        <v>0</v>
      </c>
      <c r="Q113" s="15">
        <v>0</v>
      </c>
      <c r="R113" s="15">
        <v>1</v>
      </c>
      <c r="S113" s="15">
        <v>0</v>
      </c>
      <c r="T113" s="12" t="inlineStr">
        <is>
          <t xml:space="preserve">区間未取得</t>
        </is>
      </c>
      <c r="U113" s="12" t="inlineStr">
        <is>
          <t xml:space="preserve">対象</t>
        </is>
      </c>
      <c r="V113" s="12" t="inlineStr">
        <is>
          <t xml:space="preserve">架空データ・実測ではありません</t>
        </is>
      </c>
      <c r="W113" s="12" t="inlineStr">
        <is>
          <t xml:space="preserve"/>
        </is>
      </c>
      <c r="X113" s="19">
        <v>46325.42189814815</v>
      </c>
      <c r="Y113" s="12" t="inlineStr">
        <is>
          <t xml:space="preserve">pa-032</t>
        </is>
      </c>
      <c r="Z113" s="12" t="inlineStr">
        <is>
          <t xml:space="preserve">pitch-108</t>
        </is>
      </c>
      <c r="AA113" s="12" t="inlineStr">
        <is>
          <t xml:space="preserve"/>
        </is>
      </c>
      <c r="AB113" s="12" t="inlineStr">
        <is>
          <t xml:space="preserve">away-1</t>
        </is>
      </c>
      <c r="AC113" s="12" t="inlineStr">
        <is>
          <t xml:space="preserve">home-6</t>
        </is>
      </c>
    </row>
    <row r="114" ht="28" customHeight="1">
      <c r="A114" s="31">
        <v>109</v>
      </c>
      <c r="B114" s="31">
        <v>4</v>
      </c>
      <c r="C114" s="30" t="inlineStr">
        <is>
          <t xml:space="preserve">裏</t>
        </is>
      </c>
      <c r="D114" s="30" t="inlineStr">
        <is>
          <t xml:space="preserve">うぐいすスターズ</t>
        </is>
      </c>
      <c r="E114" s="30" t="inlineStr">
        <is>
          <t xml:space="preserve">1</t>
        </is>
      </c>
      <c r="F114" s="30" t="inlineStr">
        <is>
          <t xml:space="preserve">あおい れん</t>
        </is>
      </c>
      <c r="G114" s="31">
        <v>6</v>
      </c>
      <c r="H114" s="30" t="inlineStr">
        <is>
          <t xml:space="preserve">さわだ なお</t>
        </is>
      </c>
      <c r="I114" s="31">
        <v>2</v>
      </c>
      <c r="J114" s="31">
        <v>2</v>
      </c>
      <c r="K114" s="31">
        <v>49</v>
      </c>
      <c r="L114" s="31">
        <v>103</v>
      </c>
      <c r="M114" s="30" t="inlineStr">
        <is>
          <t xml:space="preserve"/>
        </is>
      </c>
      <c r="N114" s="30" t="inlineStr">
        <is>
          <t xml:space="preserve"/>
        </is>
      </c>
      <c r="O114" s="30" t="inlineStr">
        <is>
          <t xml:space="preserve">見逃しストライク</t>
        </is>
      </c>
      <c r="P114" s="31">
        <v>1</v>
      </c>
      <c r="Q114" s="31">
        <v>0</v>
      </c>
      <c r="R114" s="31">
        <v>1</v>
      </c>
      <c r="S114" s="31">
        <v>1</v>
      </c>
      <c r="T114" s="30" t="inlineStr">
        <is>
          <t xml:space="preserve">区間未取得</t>
        </is>
      </c>
      <c r="U114" s="30" t="inlineStr">
        <is>
          <t xml:space="preserve">対象</t>
        </is>
      </c>
      <c r="V114" s="30" t="inlineStr">
        <is>
          <t xml:space="preserve">架空データ・実測ではありません</t>
        </is>
      </c>
      <c r="W114" s="30" t="inlineStr">
        <is>
          <t xml:space="preserve"/>
        </is>
      </c>
      <c r="X114" s="43">
        <v>46325.422164351854</v>
      </c>
      <c r="Y114" s="30" t="inlineStr">
        <is>
          <t xml:space="preserve">pa-032</t>
        </is>
      </c>
      <c r="Z114" s="30" t="inlineStr">
        <is>
          <t xml:space="preserve">pitch-109</t>
        </is>
      </c>
      <c r="AA114" s="30" t="inlineStr">
        <is>
          <t xml:space="preserve"/>
        </is>
      </c>
      <c r="AB114" s="30" t="inlineStr">
        <is>
          <t xml:space="preserve">away-1</t>
        </is>
      </c>
      <c r="AC114" s="30" t="inlineStr">
        <is>
          <t xml:space="preserve">home-6</t>
        </is>
      </c>
    </row>
    <row r="115" ht="28" customHeight="1">
      <c r="A115" s="15">
        <v>110</v>
      </c>
      <c r="B115" s="15">
        <v>4</v>
      </c>
      <c r="C115" s="12" t="inlineStr">
        <is>
          <t xml:space="preserve">裏</t>
        </is>
      </c>
      <c r="D115" s="12" t="inlineStr">
        <is>
          <t xml:space="preserve">うぐいすスターズ</t>
        </is>
      </c>
      <c r="E115" s="12" t="inlineStr">
        <is>
          <t xml:space="preserve">1</t>
        </is>
      </c>
      <c r="F115" s="12" t="inlineStr">
        <is>
          <t xml:space="preserve">あおい れん</t>
        </is>
      </c>
      <c r="G115" s="15">
        <v>6</v>
      </c>
      <c r="H115" s="12" t="inlineStr">
        <is>
          <t xml:space="preserve">さわだ なお</t>
        </is>
      </c>
      <c r="I115" s="15">
        <v>2</v>
      </c>
      <c r="J115" s="15">
        <v>3</v>
      </c>
      <c r="K115" s="15">
        <v>50</v>
      </c>
      <c r="L115" s="15">
        <v>99</v>
      </c>
      <c r="M115" s="12" t="inlineStr">
        <is>
          <t xml:space="preserve"/>
        </is>
      </c>
      <c r="N115" s="12" t="inlineStr">
        <is>
          <t xml:space="preserve"/>
        </is>
      </c>
      <c r="O115" s="12" t="inlineStr">
        <is>
          <t xml:space="preserve">インプレー（打球）</t>
        </is>
      </c>
      <c r="P115" s="15">
        <v>1</v>
      </c>
      <c r="Q115" s="15">
        <v>1</v>
      </c>
      <c r="R115" s="15">
        <v>1</v>
      </c>
      <c r="S115" s="15">
        <v>1</v>
      </c>
      <c r="T115" s="12" t="inlineStr">
        <is>
          <t xml:space="preserve">区間未取得</t>
        </is>
      </c>
      <c r="U115" s="12" t="inlineStr">
        <is>
          <t xml:space="preserve">対象</t>
        </is>
      </c>
      <c r="V115" s="12" t="inlineStr">
        <is>
          <t xml:space="preserve">架空データ・実測ではありません</t>
        </is>
      </c>
      <c r="W115" s="12" t="inlineStr">
        <is>
          <t xml:space="preserve"/>
        </is>
      </c>
      <c r="X115" s="19">
        <v>46325.422430555554</v>
      </c>
      <c r="Y115" s="12" t="inlineStr">
        <is>
          <t xml:space="preserve">pa-032</t>
        </is>
      </c>
      <c r="Z115" s="12" t="inlineStr">
        <is>
          <t xml:space="preserve">pitch-110</t>
        </is>
      </c>
      <c r="AA115" s="12" t="inlineStr">
        <is>
          <t xml:space="preserve"/>
        </is>
      </c>
      <c r="AB115" s="12" t="inlineStr">
        <is>
          <t xml:space="preserve">away-1</t>
        </is>
      </c>
      <c r="AC115" s="12" t="inlineStr">
        <is>
          <t xml:space="preserve">home-6</t>
        </is>
      </c>
    </row>
    <row r="116" ht="28" customHeight="1">
      <c r="A116" s="31">
        <v>111</v>
      </c>
      <c r="B116" s="31">
        <v>4</v>
      </c>
      <c r="C116" s="30" t="inlineStr">
        <is>
          <t xml:space="preserve">裏</t>
        </is>
      </c>
      <c r="D116" s="30" t="inlineStr">
        <is>
          <t xml:space="preserve">うぐいすスターズ</t>
        </is>
      </c>
      <c r="E116" s="30" t="inlineStr">
        <is>
          <t xml:space="preserve">1</t>
        </is>
      </c>
      <c r="F116" s="30" t="inlineStr">
        <is>
          <t xml:space="preserve">あおい れん</t>
        </is>
      </c>
      <c r="G116" s="31">
        <v>7</v>
      </c>
      <c r="H116" s="30" t="inlineStr">
        <is>
          <t xml:space="preserve">ひなた あお</t>
        </is>
      </c>
      <c r="I116" s="31">
        <v>2</v>
      </c>
      <c r="J116" s="31">
        <v>1</v>
      </c>
      <c r="K116" s="31">
        <v>51</v>
      </c>
      <c r="L116" s="31">
        <v>106</v>
      </c>
      <c r="M116" s="30" t="inlineStr">
        <is>
          <t xml:space="preserve"/>
        </is>
      </c>
      <c r="N116" s="30" t="inlineStr">
        <is>
          <t xml:space="preserve"/>
        </is>
      </c>
      <c r="O116" s="30" t="inlineStr">
        <is>
          <t xml:space="preserve">ボール</t>
        </is>
      </c>
      <c r="P116" s="31">
        <v>0</v>
      </c>
      <c r="Q116" s="31">
        <v>0</v>
      </c>
      <c r="R116" s="31">
        <v>1</v>
      </c>
      <c r="S116" s="31">
        <v>0</v>
      </c>
      <c r="T116" s="30" t="inlineStr">
        <is>
          <t xml:space="preserve">区間未取得</t>
        </is>
      </c>
      <c r="U116" s="30" t="inlineStr">
        <is>
          <t xml:space="preserve">対象</t>
        </is>
      </c>
      <c r="V116" s="30" t="inlineStr">
        <is>
          <t xml:space="preserve">架空データ・実測ではありません</t>
        </is>
      </c>
      <c r="W116" s="30" t="inlineStr">
        <is>
          <t xml:space="preserve"/>
        </is>
      </c>
      <c r="X116" s="43">
        <v>46325.423055555555</v>
      </c>
      <c r="Y116" s="30" t="inlineStr">
        <is>
          <t xml:space="preserve">pa-033</t>
        </is>
      </c>
      <c r="Z116" s="30" t="inlineStr">
        <is>
          <t xml:space="preserve">pitch-111</t>
        </is>
      </c>
      <c r="AA116" s="30" t="inlineStr">
        <is>
          <t xml:space="preserve"/>
        </is>
      </c>
      <c r="AB116" s="30" t="inlineStr">
        <is>
          <t xml:space="preserve">away-1</t>
        </is>
      </c>
      <c r="AC116" s="30" t="inlineStr">
        <is>
          <t xml:space="preserve">home-7</t>
        </is>
      </c>
    </row>
    <row r="117" ht="28" customHeight="1">
      <c r="A117" s="15">
        <v>112</v>
      </c>
      <c r="B117" s="15">
        <v>4</v>
      </c>
      <c r="C117" s="12" t="inlineStr">
        <is>
          <t xml:space="preserve">裏</t>
        </is>
      </c>
      <c r="D117" s="12" t="inlineStr">
        <is>
          <t xml:space="preserve">うぐいすスターズ</t>
        </is>
      </c>
      <c r="E117" s="12" t="inlineStr">
        <is>
          <t xml:space="preserve">1</t>
        </is>
      </c>
      <c r="F117" s="12" t="inlineStr">
        <is>
          <t xml:space="preserve">あおい れん</t>
        </is>
      </c>
      <c r="G117" s="15">
        <v>7</v>
      </c>
      <c r="H117" s="12" t="inlineStr">
        <is>
          <t xml:space="preserve">ひなた あお</t>
        </is>
      </c>
      <c r="I117" s="15">
        <v>2</v>
      </c>
      <c r="J117" s="15">
        <v>2</v>
      </c>
      <c r="K117" s="15">
        <v>52</v>
      </c>
      <c r="L117" s="15">
        <v>102</v>
      </c>
      <c r="M117" s="12" t="inlineStr">
        <is>
          <t xml:space="preserve"/>
        </is>
      </c>
      <c r="N117" s="12" t="inlineStr">
        <is>
          <t xml:space="preserve"/>
        </is>
      </c>
      <c r="O117" s="12" t="inlineStr">
        <is>
          <t xml:space="preserve">見逃しストライク</t>
        </is>
      </c>
      <c r="P117" s="15">
        <v>1</v>
      </c>
      <c r="Q117" s="15">
        <v>0</v>
      </c>
      <c r="R117" s="15">
        <v>1</v>
      </c>
      <c r="S117" s="15">
        <v>1</v>
      </c>
      <c r="T117" s="12" t="inlineStr">
        <is>
          <t xml:space="preserve">区間未取得</t>
        </is>
      </c>
      <c r="U117" s="12" t="inlineStr">
        <is>
          <t xml:space="preserve">対象</t>
        </is>
      </c>
      <c r="V117" s="12" t="inlineStr">
        <is>
          <t xml:space="preserve">架空データ・実測ではありません</t>
        </is>
      </c>
      <c r="W117" s="12" t="inlineStr">
        <is>
          <t xml:space="preserve"/>
        </is>
      </c>
      <c r="X117" s="19">
        <v>46325.423321759255</v>
      </c>
      <c r="Y117" s="12" t="inlineStr">
        <is>
          <t xml:space="preserve">pa-033</t>
        </is>
      </c>
      <c r="Z117" s="12" t="inlineStr">
        <is>
          <t xml:space="preserve">pitch-112</t>
        </is>
      </c>
      <c r="AA117" s="12" t="inlineStr">
        <is>
          <t xml:space="preserve"/>
        </is>
      </c>
      <c r="AB117" s="12" t="inlineStr">
        <is>
          <t xml:space="preserve">away-1</t>
        </is>
      </c>
      <c r="AC117" s="12" t="inlineStr">
        <is>
          <t xml:space="preserve">home-7</t>
        </is>
      </c>
    </row>
    <row r="118" ht="28" customHeight="1">
      <c r="A118" s="31">
        <v>113</v>
      </c>
      <c r="B118" s="31">
        <v>4</v>
      </c>
      <c r="C118" s="30" t="inlineStr">
        <is>
          <t xml:space="preserve">裏</t>
        </is>
      </c>
      <c r="D118" s="30" t="inlineStr">
        <is>
          <t xml:space="preserve">うぐいすスターズ</t>
        </is>
      </c>
      <c r="E118" s="30" t="inlineStr">
        <is>
          <t xml:space="preserve">1</t>
        </is>
      </c>
      <c r="F118" s="30" t="inlineStr">
        <is>
          <t xml:space="preserve">あおい れん</t>
        </is>
      </c>
      <c r="G118" s="31">
        <v>7</v>
      </c>
      <c r="H118" s="30" t="inlineStr">
        <is>
          <t xml:space="preserve">ひなた あお</t>
        </is>
      </c>
      <c r="I118" s="31">
        <v>2</v>
      </c>
      <c r="J118" s="31">
        <v>3</v>
      </c>
      <c r="K118" s="31">
        <v>53</v>
      </c>
      <c r="L118" s="31">
        <v>98</v>
      </c>
      <c r="M118" s="30" t="inlineStr">
        <is>
          <t xml:space="preserve"/>
        </is>
      </c>
      <c r="N118" s="30" t="inlineStr">
        <is>
          <t xml:space="preserve"/>
        </is>
      </c>
      <c r="O118" s="30" t="inlineStr">
        <is>
          <t xml:space="preserve">ファール</t>
        </is>
      </c>
      <c r="P118" s="31">
        <v>1</v>
      </c>
      <c r="Q118" s="31">
        <v>1</v>
      </c>
      <c r="R118" s="31">
        <v>1</v>
      </c>
      <c r="S118" s="31">
        <v>2</v>
      </c>
      <c r="T118" s="30" t="inlineStr">
        <is>
          <t xml:space="preserve">区間未取得</t>
        </is>
      </c>
      <c r="U118" s="30" t="inlineStr">
        <is>
          <t xml:space="preserve">対象</t>
        </is>
      </c>
      <c r="V118" s="30" t="inlineStr">
        <is>
          <t xml:space="preserve">架空データ・実測ではありません</t>
        </is>
      </c>
      <c r="W118" s="30" t="inlineStr">
        <is>
          <t xml:space="preserve"/>
        </is>
      </c>
      <c r="X118" s="43">
        <v>46325.42358796296</v>
      </c>
      <c r="Y118" s="30" t="inlineStr">
        <is>
          <t xml:space="preserve">pa-033</t>
        </is>
      </c>
      <c r="Z118" s="30" t="inlineStr">
        <is>
          <t xml:space="preserve">pitch-113</t>
        </is>
      </c>
      <c r="AA118" s="30" t="inlineStr">
        <is>
          <t xml:space="preserve"/>
        </is>
      </c>
      <c r="AB118" s="30" t="inlineStr">
        <is>
          <t xml:space="preserve">away-1</t>
        </is>
      </c>
      <c r="AC118" s="30" t="inlineStr">
        <is>
          <t xml:space="preserve">home-7</t>
        </is>
      </c>
    </row>
    <row r="119" ht="28" customHeight="1">
      <c r="A119" s="15">
        <v>114</v>
      </c>
      <c r="B119" s="15">
        <v>4</v>
      </c>
      <c r="C119" s="12" t="inlineStr">
        <is>
          <t xml:space="preserve">裏</t>
        </is>
      </c>
      <c r="D119" s="12" t="inlineStr">
        <is>
          <t xml:space="preserve">うぐいすスターズ</t>
        </is>
      </c>
      <c r="E119" s="12" t="inlineStr">
        <is>
          <t xml:space="preserve">1</t>
        </is>
      </c>
      <c r="F119" s="12" t="inlineStr">
        <is>
          <t xml:space="preserve">あおい れん</t>
        </is>
      </c>
      <c r="G119" s="15">
        <v>7</v>
      </c>
      <c r="H119" s="12" t="inlineStr">
        <is>
          <t xml:space="preserve">ひなた あお</t>
        </is>
      </c>
      <c r="I119" s="15">
        <v>2</v>
      </c>
      <c r="J119" s="15">
        <v>4</v>
      </c>
      <c r="K119" s="15">
        <v>54</v>
      </c>
      <c r="L119" s="15">
        <v>105</v>
      </c>
      <c r="M119" s="12" t="inlineStr">
        <is>
          <t xml:space="preserve"/>
        </is>
      </c>
      <c r="N119" s="12" t="inlineStr">
        <is>
          <t xml:space="preserve"/>
        </is>
      </c>
      <c r="O119" s="12" t="inlineStr">
        <is>
          <t xml:space="preserve">インプレー（打球）</t>
        </is>
      </c>
      <c r="P119" s="15">
        <v>1</v>
      </c>
      <c r="Q119" s="15">
        <v>2</v>
      </c>
      <c r="R119" s="15">
        <v>1</v>
      </c>
      <c r="S119" s="15">
        <v>2</v>
      </c>
      <c r="T119" s="12" t="inlineStr">
        <is>
          <t xml:space="preserve">区間未取得</t>
        </is>
      </c>
      <c r="U119" s="12" t="inlineStr">
        <is>
          <t xml:space="preserve">対象</t>
        </is>
      </c>
      <c r="V119" s="12" t="inlineStr">
        <is>
          <t xml:space="preserve">架空データ・実測ではありません</t>
        </is>
      </c>
      <c r="W119" s="12" t="inlineStr">
        <is>
          <t xml:space="preserve"/>
        </is>
      </c>
      <c r="X119" s="19">
        <v>46325.42385416667</v>
      </c>
      <c r="Y119" s="12" t="inlineStr">
        <is>
          <t xml:space="preserve">pa-033</t>
        </is>
      </c>
      <c r="Z119" s="12" t="inlineStr">
        <is>
          <t xml:space="preserve">pitch-114</t>
        </is>
      </c>
      <c r="AA119" s="12" t="inlineStr">
        <is>
          <t xml:space="preserve"/>
        </is>
      </c>
      <c r="AB119" s="12" t="inlineStr">
        <is>
          <t xml:space="preserve">away-1</t>
        </is>
      </c>
      <c r="AC119" s="12" t="inlineStr">
        <is>
          <t xml:space="preserve">home-7</t>
        </is>
      </c>
    </row>
    <row r="120" ht="28" customHeight="1">
      <c r="A120" s="31">
        <v>115</v>
      </c>
      <c r="B120" s="31">
        <v>4</v>
      </c>
      <c r="C120" s="30" t="inlineStr">
        <is>
          <t xml:space="preserve">裏</t>
        </is>
      </c>
      <c r="D120" s="30" t="inlineStr">
        <is>
          <t xml:space="preserve">うぐいすスターズ</t>
        </is>
      </c>
      <c r="E120" s="30" t="inlineStr">
        <is>
          <t xml:space="preserve">1</t>
        </is>
      </c>
      <c r="F120" s="30" t="inlineStr">
        <is>
          <t xml:space="preserve">あおい れん</t>
        </is>
      </c>
      <c r="G120" s="31">
        <v>8</v>
      </c>
      <c r="H120" s="30" t="inlineStr">
        <is>
          <t xml:space="preserve">つきしま りつ</t>
        </is>
      </c>
      <c r="I120" s="31">
        <v>2</v>
      </c>
      <c r="J120" s="31">
        <v>1</v>
      </c>
      <c r="K120" s="31">
        <v>55</v>
      </c>
      <c r="L120" s="31">
        <v>101</v>
      </c>
      <c r="M120" s="30" t="inlineStr">
        <is>
          <t xml:space="preserve"/>
        </is>
      </c>
      <c r="N120" s="30" t="inlineStr">
        <is>
          <t xml:space="preserve"/>
        </is>
      </c>
      <c r="O120" s="30" t="inlineStr">
        <is>
          <t xml:space="preserve">見逃しストライク</t>
        </is>
      </c>
      <c r="P120" s="31">
        <v>0</v>
      </c>
      <c r="Q120" s="31">
        <v>0</v>
      </c>
      <c r="R120" s="31">
        <v>0</v>
      </c>
      <c r="S120" s="31">
        <v>1</v>
      </c>
      <c r="T120" s="30" t="inlineStr">
        <is>
          <t xml:space="preserve">区間未取得</t>
        </is>
      </c>
      <c r="U120" s="30" t="inlineStr">
        <is>
          <t xml:space="preserve">対象</t>
        </is>
      </c>
      <c r="V120" s="30" t="inlineStr">
        <is>
          <t xml:space="preserve">架空データ・実測ではありません</t>
        </is>
      </c>
      <c r="W120" s="30" t="inlineStr">
        <is>
          <t xml:space="preserve"/>
        </is>
      </c>
      <c r="X120" s="43">
        <v>46325.42447916667</v>
      </c>
      <c r="Y120" s="30" t="inlineStr">
        <is>
          <t xml:space="preserve">pa-034</t>
        </is>
      </c>
      <c r="Z120" s="30" t="inlineStr">
        <is>
          <t xml:space="preserve">pitch-115</t>
        </is>
      </c>
      <c r="AA120" s="30" t="inlineStr">
        <is>
          <t xml:space="preserve"/>
        </is>
      </c>
      <c r="AB120" s="30" t="inlineStr">
        <is>
          <t xml:space="preserve">away-1</t>
        </is>
      </c>
      <c r="AC120" s="30" t="inlineStr">
        <is>
          <t xml:space="preserve">home-8</t>
        </is>
      </c>
    </row>
    <row r="121" ht="28" customHeight="1">
      <c r="A121" s="15">
        <v>116</v>
      </c>
      <c r="B121" s="15">
        <v>4</v>
      </c>
      <c r="C121" s="12" t="inlineStr">
        <is>
          <t xml:space="preserve">裏</t>
        </is>
      </c>
      <c r="D121" s="12" t="inlineStr">
        <is>
          <t xml:space="preserve">うぐいすスターズ</t>
        </is>
      </c>
      <c r="E121" s="12" t="inlineStr">
        <is>
          <t xml:space="preserve">1</t>
        </is>
      </c>
      <c r="F121" s="12" t="inlineStr">
        <is>
          <t xml:space="preserve">あおい れん</t>
        </is>
      </c>
      <c r="G121" s="15">
        <v>8</v>
      </c>
      <c r="H121" s="12" t="inlineStr">
        <is>
          <t xml:space="preserve">つきしま りつ</t>
        </is>
      </c>
      <c r="I121" s="15">
        <v>2</v>
      </c>
      <c r="J121" s="15">
        <v>2</v>
      </c>
      <c r="K121" s="15">
        <v>56</v>
      </c>
      <c r="L121" s="15">
        <v>108</v>
      </c>
      <c r="M121" s="12" t="inlineStr">
        <is>
          <t xml:space="preserve"/>
        </is>
      </c>
      <c r="N121" s="12" t="inlineStr">
        <is>
          <t xml:space="preserve"/>
        </is>
      </c>
      <c r="O121" s="12" t="inlineStr">
        <is>
          <t xml:space="preserve">ボール</t>
        </is>
      </c>
      <c r="P121" s="15">
        <v>0</v>
      </c>
      <c r="Q121" s="15">
        <v>1</v>
      </c>
      <c r="R121" s="15">
        <v>1</v>
      </c>
      <c r="S121" s="15">
        <v>1</v>
      </c>
      <c r="T121" s="12" t="inlineStr">
        <is>
          <t xml:space="preserve">区間未取得</t>
        </is>
      </c>
      <c r="U121" s="12" t="inlineStr">
        <is>
          <t xml:space="preserve">対象</t>
        </is>
      </c>
      <c r="V121" s="12" t="inlineStr">
        <is>
          <t xml:space="preserve">架空データ・実測ではありません</t>
        </is>
      </c>
      <c r="W121" s="12" t="inlineStr">
        <is>
          <t xml:space="preserve"/>
        </is>
      </c>
      <c r="X121" s="19">
        <v>46325.42474537037</v>
      </c>
      <c r="Y121" s="12" t="inlineStr">
        <is>
          <t xml:space="preserve">pa-034</t>
        </is>
      </c>
      <c r="Z121" s="12" t="inlineStr">
        <is>
          <t xml:space="preserve">pitch-116</t>
        </is>
      </c>
      <c r="AA121" s="12" t="inlineStr">
        <is>
          <t xml:space="preserve"/>
        </is>
      </c>
      <c r="AB121" s="12" t="inlineStr">
        <is>
          <t xml:space="preserve">away-1</t>
        </is>
      </c>
      <c r="AC121" s="12" t="inlineStr">
        <is>
          <t xml:space="preserve">home-8</t>
        </is>
      </c>
    </row>
    <row r="122" ht="28" customHeight="1">
      <c r="A122" s="31">
        <v>117</v>
      </c>
      <c r="B122" s="31">
        <v>4</v>
      </c>
      <c r="C122" s="30" t="inlineStr">
        <is>
          <t xml:space="preserve">裏</t>
        </is>
      </c>
      <c r="D122" s="30" t="inlineStr">
        <is>
          <t xml:space="preserve">うぐいすスターズ</t>
        </is>
      </c>
      <c r="E122" s="30" t="inlineStr">
        <is>
          <t xml:space="preserve">1</t>
        </is>
      </c>
      <c r="F122" s="30" t="inlineStr">
        <is>
          <t xml:space="preserve">あおい れん</t>
        </is>
      </c>
      <c r="G122" s="31">
        <v>8</v>
      </c>
      <c r="H122" s="30" t="inlineStr">
        <is>
          <t xml:space="preserve">つきしま りつ</t>
        </is>
      </c>
      <c r="I122" s="31">
        <v>2</v>
      </c>
      <c r="J122" s="31">
        <v>3</v>
      </c>
      <c r="K122" s="31">
        <v>57</v>
      </c>
      <c r="L122" s="31">
        <v>104</v>
      </c>
      <c r="M122" s="30" t="inlineStr">
        <is>
          <t xml:space="preserve"/>
        </is>
      </c>
      <c r="N122" s="30" t="inlineStr">
        <is>
          <t xml:space="preserve"/>
        </is>
      </c>
      <c r="O122" s="30" t="inlineStr">
        <is>
          <t xml:space="preserve">ファール</t>
        </is>
      </c>
      <c r="P122" s="31">
        <v>1</v>
      </c>
      <c r="Q122" s="31">
        <v>1</v>
      </c>
      <c r="R122" s="31">
        <v>1</v>
      </c>
      <c r="S122" s="31">
        <v>2</v>
      </c>
      <c r="T122" s="30" t="inlineStr">
        <is>
          <t xml:space="preserve">区間未取得</t>
        </is>
      </c>
      <c r="U122" s="30" t="inlineStr">
        <is>
          <t xml:space="preserve">対象</t>
        </is>
      </c>
      <c r="V122" s="30" t="inlineStr">
        <is>
          <t xml:space="preserve">架空データ・実測ではありません</t>
        </is>
      </c>
      <c r="W122" s="30" t="inlineStr">
        <is>
          <t xml:space="preserve"/>
        </is>
      </c>
      <c r="X122" s="43">
        <v>46325.42501157407</v>
      </c>
      <c r="Y122" s="30" t="inlineStr">
        <is>
          <t xml:space="preserve">pa-034</t>
        </is>
      </c>
      <c r="Z122" s="30" t="inlineStr">
        <is>
          <t xml:space="preserve">pitch-117</t>
        </is>
      </c>
      <c r="AA122" s="30" t="inlineStr">
        <is>
          <t xml:space="preserve"/>
        </is>
      </c>
      <c r="AB122" s="30" t="inlineStr">
        <is>
          <t xml:space="preserve">away-1</t>
        </is>
      </c>
      <c r="AC122" s="30" t="inlineStr">
        <is>
          <t xml:space="preserve">home-8</t>
        </is>
      </c>
    </row>
    <row r="123" ht="28" customHeight="1">
      <c r="A123" s="15">
        <v>118</v>
      </c>
      <c r="B123" s="15">
        <v>4</v>
      </c>
      <c r="C123" s="12" t="inlineStr">
        <is>
          <t xml:space="preserve">裏</t>
        </is>
      </c>
      <c r="D123" s="12" t="inlineStr">
        <is>
          <t xml:space="preserve">うぐいすスターズ</t>
        </is>
      </c>
      <c r="E123" s="12" t="inlineStr">
        <is>
          <t xml:space="preserve">1</t>
        </is>
      </c>
      <c r="F123" s="12" t="inlineStr">
        <is>
          <t xml:space="preserve">あおい れん</t>
        </is>
      </c>
      <c r="G123" s="15">
        <v>8</v>
      </c>
      <c r="H123" s="12" t="inlineStr">
        <is>
          <t xml:space="preserve">つきしま りつ</t>
        </is>
      </c>
      <c r="I123" s="15">
        <v>2</v>
      </c>
      <c r="J123" s="15">
        <v>4</v>
      </c>
      <c r="K123" s="15">
        <v>58</v>
      </c>
      <c r="L123" s="15">
        <v>100</v>
      </c>
      <c r="M123" s="12" t="inlineStr">
        <is>
          <t xml:space="preserve"/>
        </is>
      </c>
      <c r="N123" s="12" t="inlineStr">
        <is>
          <t xml:space="preserve"/>
        </is>
      </c>
      <c r="O123" s="12" t="inlineStr">
        <is>
          <t xml:space="preserve">空振り</t>
        </is>
      </c>
      <c r="P123" s="15">
        <v>1</v>
      </c>
      <c r="Q123" s="15">
        <v>2</v>
      </c>
      <c r="R123" s="15">
        <v>1</v>
      </c>
      <c r="S123" s="15">
        <v>3</v>
      </c>
      <c r="T123" s="12" t="inlineStr">
        <is>
          <t xml:space="preserve">区間未取得</t>
        </is>
      </c>
      <c r="U123" s="12" t="inlineStr">
        <is>
          <t xml:space="preserve">対象</t>
        </is>
      </c>
      <c r="V123" s="12" t="inlineStr">
        <is>
          <t xml:space="preserve">架空データ・実測ではありません</t>
        </is>
      </c>
      <c r="W123" s="12" t="inlineStr">
        <is>
          <t xml:space="preserve"/>
        </is>
      </c>
      <c r="X123" s="19">
        <v>46325.42527777777</v>
      </c>
      <c r="Y123" s="12" t="inlineStr">
        <is>
          <t xml:space="preserve">pa-034</t>
        </is>
      </c>
      <c r="Z123" s="12" t="inlineStr">
        <is>
          <t xml:space="preserve">pitch-118</t>
        </is>
      </c>
      <c r="AA123" s="12" t="inlineStr">
        <is>
          <t xml:space="preserve"/>
        </is>
      </c>
      <c r="AB123" s="12" t="inlineStr">
        <is>
          <t xml:space="preserve">away-1</t>
        </is>
      </c>
      <c r="AC123" s="12" t="inlineStr">
        <is>
          <t xml:space="preserve">home-8</t>
        </is>
      </c>
    </row>
    <row r="124" ht="28" customHeight="1">
      <c r="A124" s="31">
        <v>119</v>
      </c>
      <c r="B124" s="31">
        <v>4</v>
      </c>
      <c r="C124" s="30" t="inlineStr">
        <is>
          <t xml:space="preserve">裏</t>
        </is>
      </c>
      <c r="D124" s="30" t="inlineStr">
        <is>
          <t xml:space="preserve">うぐいすスターズ</t>
        </is>
      </c>
      <c r="E124" s="30" t="inlineStr">
        <is>
          <t xml:space="preserve">1</t>
        </is>
      </c>
      <c r="F124" s="30" t="inlineStr">
        <is>
          <t xml:space="preserve">あおい れん</t>
        </is>
      </c>
      <c r="G124" s="31">
        <v>9</v>
      </c>
      <c r="H124" s="30" t="inlineStr">
        <is>
          <t xml:space="preserve">はるき ゆうと</t>
        </is>
      </c>
      <c r="I124" s="31">
        <v>2</v>
      </c>
      <c r="J124" s="31">
        <v>1</v>
      </c>
      <c r="K124" s="31">
        <v>59</v>
      </c>
      <c r="L124" s="31">
        <v>107</v>
      </c>
      <c r="M124" s="30" t="inlineStr">
        <is>
          <t xml:space="preserve"/>
        </is>
      </c>
      <c r="N124" s="30" t="inlineStr">
        <is>
          <t xml:space="preserve"/>
        </is>
      </c>
      <c r="O124" s="30" t="inlineStr">
        <is>
          <t xml:space="preserve">ボール</t>
        </is>
      </c>
      <c r="P124" s="31">
        <v>0</v>
      </c>
      <c r="Q124" s="31">
        <v>0</v>
      </c>
      <c r="R124" s="31">
        <v>1</v>
      </c>
      <c r="S124" s="31">
        <v>0</v>
      </c>
      <c r="T124" s="30" t="inlineStr">
        <is>
          <t xml:space="preserve">区間未取得</t>
        </is>
      </c>
      <c r="U124" s="30" t="inlineStr">
        <is>
          <t xml:space="preserve">対象</t>
        </is>
      </c>
      <c r="V124" s="30" t="inlineStr">
        <is>
          <t xml:space="preserve">架空データ・実測ではありません</t>
        </is>
      </c>
      <c r="W124" s="30" t="inlineStr">
        <is>
          <t xml:space="preserve"/>
        </is>
      </c>
      <c r="X124" s="43">
        <v>46325.42590277777</v>
      </c>
      <c r="Y124" s="30" t="inlineStr">
        <is>
          <t xml:space="preserve">pa-035</t>
        </is>
      </c>
      <c r="Z124" s="30" t="inlineStr">
        <is>
          <t xml:space="preserve">pitch-119</t>
        </is>
      </c>
      <c r="AA124" s="30" t="inlineStr">
        <is>
          <t xml:space="preserve"/>
        </is>
      </c>
      <c r="AB124" s="30" t="inlineStr">
        <is>
          <t xml:space="preserve">away-1</t>
        </is>
      </c>
      <c r="AC124" s="30" t="inlineStr">
        <is>
          <t xml:space="preserve">home-9</t>
        </is>
      </c>
    </row>
    <row r="125" ht="28" customHeight="1">
      <c r="A125" s="15">
        <v>120</v>
      </c>
      <c r="B125" s="15">
        <v>4</v>
      </c>
      <c r="C125" s="12" t="inlineStr">
        <is>
          <t xml:space="preserve">裏</t>
        </is>
      </c>
      <c r="D125" s="12" t="inlineStr">
        <is>
          <t xml:space="preserve">うぐいすスターズ</t>
        </is>
      </c>
      <c r="E125" s="12" t="inlineStr">
        <is>
          <t xml:space="preserve">1</t>
        </is>
      </c>
      <c r="F125" s="12" t="inlineStr">
        <is>
          <t xml:space="preserve">あおい れん</t>
        </is>
      </c>
      <c r="G125" s="15">
        <v>9</v>
      </c>
      <c r="H125" s="12" t="inlineStr">
        <is>
          <t xml:space="preserve">はるき ゆうと</t>
        </is>
      </c>
      <c r="I125" s="15">
        <v>2</v>
      </c>
      <c r="J125" s="15">
        <v>2</v>
      </c>
      <c r="K125" s="15">
        <v>60</v>
      </c>
      <c r="L125" s="15">
        <v>103</v>
      </c>
      <c r="M125" s="12" t="inlineStr">
        <is>
          <t xml:space="preserve"/>
        </is>
      </c>
      <c r="N125" s="12" t="inlineStr">
        <is>
          <t xml:space="preserve"/>
        </is>
      </c>
      <c r="O125" s="12" t="inlineStr">
        <is>
          <t xml:space="preserve">見逃しストライク</t>
        </is>
      </c>
      <c r="P125" s="15">
        <v>1</v>
      </c>
      <c r="Q125" s="15">
        <v>0</v>
      </c>
      <c r="R125" s="15">
        <v>1</v>
      </c>
      <c r="S125" s="15">
        <v>1</v>
      </c>
      <c r="T125" s="12" t="inlineStr">
        <is>
          <t xml:space="preserve">区間未取得</t>
        </is>
      </c>
      <c r="U125" s="12" t="inlineStr">
        <is>
          <t xml:space="preserve">対象</t>
        </is>
      </c>
      <c r="V125" s="12" t="inlineStr">
        <is>
          <t xml:space="preserve">架空データ・実測ではありません</t>
        </is>
      </c>
      <c r="W125" s="12" t="inlineStr">
        <is>
          <t xml:space="preserve"/>
        </is>
      </c>
      <c r="X125" s="19">
        <v>46325.42616898148</v>
      </c>
      <c r="Y125" s="12" t="inlineStr">
        <is>
          <t xml:space="preserve">pa-035</t>
        </is>
      </c>
      <c r="Z125" s="12" t="inlineStr">
        <is>
          <t xml:space="preserve">pitch-120</t>
        </is>
      </c>
      <c r="AA125" s="12" t="inlineStr">
        <is>
          <t xml:space="preserve"/>
        </is>
      </c>
      <c r="AB125" s="12" t="inlineStr">
        <is>
          <t xml:space="preserve">away-1</t>
        </is>
      </c>
      <c r="AC125" s="12" t="inlineStr">
        <is>
          <t xml:space="preserve">home-9</t>
        </is>
      </c>
    </row>
    <row r="126" ht="28" customHeight="1">
      <c r="A126" s="31">
        <v>121</v>
      </c>
      <c r="B126" s="31">
        <v>4</v>
      </c>
      <c r="C126" s="30" t="inlineStr">
        <is>
          <t xml:space="preserve">裏</t>
        </is>
      </c>
      <c r="D126" s="30" t="inlineStr">
        <is>
          <t xml:space="preserve">うぐいすスターズ</t>
        </is>
      </c>
      <c r="E126" s="30" t="inlineStr">
        <is>
          <t xml:space="preserve">1</t>
        </is>
      </c>
      <c r="F126" s="30" t="inlineStr">
        <is>
          <t xml:space="preserve">あおい れん</t>
        </is>
      </c>
      <c r="G126" s="31">
        <v>9</v>
      </c>
      <c r="H126" s="30" t="inlineStr">
        <is>
          <t xml:space="preserve">はるき ゆうと</t>
        </is>
      </c>
      <c r="I126" s="31">
        <v>2</v>
      </c>
      <c r="J126" s="31">
        <v>3</v>
      </c>
      <c r="K126" s="31">
        <v>61</v>
      </c>
      <c r="L126" s="31">
        <v>99</v>
      </c>
      <c r="M126" s="30" t="inlineStr">
        <is>
          <t xml:space="preserve"/>
        </is>
      </c>
      <c r="N126" s="30" t="inlineStr">
        <is>
          <t xml:space="preserve"/>
        </is>
      </c>
      <c r="O126" s="30" t="inlineStr">
        <is>
          <t xml:space="preserve">インプレー（打球）</t>
        </is>
      </c>
      <c r="P126" s="31">
        <v>1</v>
      </c>
      <c r="Q126" s="31">
        <v>1</v>
      </c>
      <c r="R126" s="31">
        <v>1</v>
      </c>
      <c r="S126" s="31">
        <v>1</v>
      </c>
      <c r="T126" s="30" t="inlineStr">
        <is>
          <t xml:space="preserve">区間未取得</t>
        </is>
      </c>
      <c r="U126" s="30" t="inlineStr">
        <is>
          <t xml:space="preserve">対象</t>
        </is>
      </c>
      <c r="V126" s="30" t="inlineStr">
        <is>
          <t xml:space="preserve">架空データ・実測ではありません</t>
        </is>
      </c>
      <c r="W126" s="30" t="inlineStr">
        <is>
          <t xml:space="preserve"/>
        </is>
      </c>
      <c r="X126" s="43">
        <v>46325.42643518519</v>
      </c>
      <c r="Y126" s="30" t="inlineStr">
        <is>
          <t xml:space="preserve">pa-035</t>
        </is>
      </c>
      <c r="Z126" s="30" t="inlineStr">
        <is>
          <t xml:space="preserve">pitch-121</t>
        </is>
      </c>
      <c r="AA126" s="30" t="inlineStr">
        <is>
          <t xml:space="preserve"/>
        </is>
      </c>
      <c r="AB126" s="30" t="inlineStr">
        <is>
          <t xml:space="preserve">away-1</t>
        </is>
      </c>
      <c r="AC126" s="30" t="inlineStr">
        <is>
          <t xml:space="preserve">home-9</t>
        </is>
      </c>
    </row>
    <row r="127" ht="28" customHeight="1">
      <c r="A127" s="15">
        <v>122</v>
      </c>
      <c r="B127" s="15">
        <v>5</v>
      </c>
      <c r="C127" s="12" t="inlineStr">
        <is>
          <t xml:space="preserve">表</t>
        </is>
      </c>
      <c r="D127" s="12" t="inlineStr">
        <is>
          <t xml:space="preserve">つばめウイングス</t>
        </is>
      </c>
      <c r="E127" s="12" t="inlineStr">
        <is>
          <t xml:space="preserve">10</t>
        </is>
      </c>
      <c r="F127" s="12" t="inlineStr">
        <is>
          <t xml:space="preserve">なつめ こう</t>
        </is>
      </c>
      <c r="G127" s="15">
        <v>9</v>
      </c>
      <c r="H127" s="12" t="inlineStr">
        <is>
          <t xml:space="preserve">ほしの かい</t>
        </is>
      </c>
      <c r="I127" s="15">
        <v>2</v>
      </c>
      <c r="J127" s="15">
        <v>1</v>
      </c>
      <c r="K127" s="15">
        <v>1</v>
      </c>
      <c r="L127" s="15">
        <v>107</v>
      </c>
      <c r="M127" s="12" t="inlineStr">
        <is>
          <t xml:space="preserve"/>
        </is>
      </c>
      <c r="N127" s="12" t="inlineStr">
        <is>
          <t xml:space="preserve"/>
        </is>
      </c>
      <c r="O127" s="12" t="inlineStr">
        <is>
          <t xml:space="preserve">ボール</t>
        </is>
      </c>
      <c r="P127" s="15">
        <v>0</v>
      </c>
      <c r="Q127" s="15">
        <v>0</v>
      </c>
      <c r="R127" s="15">
        <v>1</v>
      </c>
      <c r="S127" s="15">
        <v>0</v>
      </c>
      <c r="T127" s="12" t="inlineStr">
        <is>
          <t xml:space="preserve">区間未取得</t>
        </is>
      </c>
      <c r="U127" s="12" t="inlineStr">
        <is>
          <t xml:space="preserve">対象</t>
        </is>
      </c>
      <c r="V127" s="12" t="inlineStr">
        <is>
          <t xml:space="preserve">架空データ・実測ではありません</t>
        </is>
      </c>
      <c r="W127" s="12" t="inlineStr">
        <is>
          <t xml:space="preserve"/>
        </is>
      </c>
      <c r="X127" s="19">
        <v>46325.42810185185</v>
      </c>
      <c r="Y127" s="12" t="inlineStr">
        <is>
          <t xml:space="preserve">pa-036</t>
        </is>
      </c>
      <c r="Z127" s="12" t="inlineStr">
        <is>
          <t xml:space="preserve">pitch-122</t>
        </is>
      </c>
      <c r="AA127" s="12" t="inlineStr">
        <is>
          <t xml:space="preserve"/>
        </is>
      </c>
      <c r="AB127" s="12" t="inlineStr">
        <is>
          <t xml:space="preserve">home-10</t>
        </is>
      </c>
      <c r="AC127" s="12" t="inlineStr">
        <is>
          <t xml:space="preserve">away-9</t>
        </is>
      </c>
    </row>
    <row r="128" ht="28" customHeight="1">
      <c r="A128" s="31">
        <v>123</v>
      </c>
      <c r="B128" s="31">
        <v>5</v>
      </c>
      <c r="C128" s="30" t="inlineStr">
        <is>
          <t xml:space="preserve">表</t>
        </is>
      </c>
      <c r="D128" s="30" t="inlineStr">
        <is>
          <t xml:space="preserve">つばめウイングス</t>
        </is>
      </c>
      <c r="E128" s="30" t="inlineStr">
        <is>
          <t xml:space="preserve">10</t>
        </is>
      </c>
      <c r="F128" s="30" t="inlineStr">
        <is>
          <t xml:space="preserve">なつめ こう</t>
        </is>
      </c>
      <c r="G128" s="31">
        <v>9</v>
      </c>
      <c r="H128" s="30" t="inlineStr">
        <is>
          <t xml:space="preserve">ほしの かい</t>
        </is>
      </c>
      <c r="I128" s="31">
        <v>2</v>
      </c>
      <c r="J128" s="31">
        <v>2</v>
      </c>
      <c r="K128" s="31">
        <v>2</v>
      </c>
      <c r="L128" s="31">
        <v>114</v>
      </c>
      <c r="M128" s="30" t="inlineStr">
        <is>
          <t xml:space="preserve"/>
        </is>
      </c>
      <c r="N128" s="30" t="inlineStr">
        <is>
          <t xml:space="preserve"/>
        </is>
      </c>
      <c r="O128" s="30" t="inlineStr">
        <is>
          <t xml:space="preserve">死球</t>
        </is>
      </c>
      <c r="P128" s="31">
        <v>1</v>
      </c>
      <c r="Q128" s="31">
        <v>0</v>
      </c>
      <c r="R128" s="31">
        <v>1</v>
      </c>
      <c r="S128" s="31">
        <v>0</v>
      </c>
      <c r="T128" s="30" t="inlineStr">
        <is>
          <t xml:space="preserve">区間未取得</t>
        </is>
      </c>
      <c r="U128" s="30" t="inlineStr">
        <is>
          <t xml:space="preserve">対象</t>
        </is>
      </c>
      <c r="V128" s="30" t="inlineStr">
        <is>
          <t xml:space="preserve">架空データ・実測ではありません</t>
        </is>
      </c>
      <c r="W128" s="30" t="inlineStr">
        <is>
          <t xml:space="preserve"/>
        </is>
      </c>
      <c r="X128" s="43">
        <v>46325.42836805555</v>
      </c>
      <c r="Y128" s="30" t="inlineStr">
        <is>
          <t xml:space="preserve">pa-036</t>
        </is>
      </c>
      <c r="Z128" s="30" t="inlineStr">
        <is>
          <t xml:space="preserve">pitch-123</t>
        </is>
      </c>
      <c r="AA128" s="30" t="inlineStr">
        <is>
          <t xml:space="preserve"/>
        </is>
      </c>
      <c r="AB128" s="30" t="inlineStr">
        <is>
          <t xml:space="preserve">home-10</t>
        </is>
      </c>
      <c r="AC128" s="30" t="inlineStr">
        <is>
          <t xml:space="preserve">away-9</t>
        </is>
      </c>
    </row>
    <row r="129" ht="28" customHeight="1">
      <c r="A129" s="15">
        <v>124</v>
      </c>
      <c r="B129" s="15">
        <v>5</v>
      </c>
      <c r="C129" s="12" t="inlineStr">
        <is>
          <t xml:space="preserve">表</t>
        </is>
      </c>
      <c r="D129" s="12" t="inlineStr">
        <is>
          <t xml:space="preserve">つばめウイングス</t>
        </is>
      </c>
      <c r="E129" s="12" t="inlineStr">
        <is>
          <t xml:space="preserve">10</t>
        </is>
      </c>
      <c r="F129" s="12" t="inlineStr">
        <is>
          <t xml:space="preserve">なつめ こう</t>
        </is>
      </c>
      <c r="G129" s="15">
        <v>1</v>
      </c>
      <c r="H129" s="12" t="inlineStr">
        <is>
          <t xml:space="preserve">みずの そう</t>
        </is>
      </c>
      <c r="I129" s="15">
        <v>1</v>
      </c>
      <c r="J129" s="15">
        <v>1</v>
      </c>
      <c r="K129" s="15">
        <v>3</v>
      </c>
      <c r="L129" s="15">
        <v>110</v>
      </c>
      <c r="M129" s="12" t="inlineStr">
        <is>
          <t xml:space="preserve"/>
        </is>
      </c>
      <c r="N129" s="12" t="inlineStr">
        <is>
          <t xml:space="preserve"/>
        </is>
      </c>
      <c r="O129" s="12" t="inlineStr">
        <is>
          <t xml:space="preserve">見逃しストライク</t>
        </is>
      </c>
      <c r="P129" s="15">
        <v>0</v>
      </c>
      <c r="Q129" s="15">
        <v>0</v>
      </c>
      <c r="R129" s="15">
        <v>0</v>
      </c>
      <c r="S129" s="15">
        <v>1</v>
      </c>
      <c r="T129" s="12" t="inlineStr">
        <is>
          <t xml:space="preserve">区間未取得</t>
        </is>
      </c>
      <c r="U129" s="12" t="inlineStr">
        <is>
          <t xml:space="preserve">対象</t>
        </is>
      </c>
      <c r="V129" s="12" t="inlineStr">
        <is>
          <t xml:space="preserve">架空データ・実測ではありません</t>
        </is>
      </c>
      <c r="W129" s="12" t="inlineStr">
        <is>
          <t xml:space="preserve"/>
        </is>
      </c>
      <c r="X129" s="19">
        <v>46325.42899305555</v>
      </c>
      <c r="Y129" s="12" t="inlineStr">
        <is>
          <t xml:space="preserve">pa-037</t>
        </is>
      </c>
      <c r="Z129" s="12" t="inlineStr">
        <is>
          <t xml:space="preserve">pitch-124</t>
        </is>
      </c>
      <c r="AA129" s="12" t="inlineStr">
        <is>
          <t xml:space="preserve"/>
        </is>
      </c>
      <c r="AB129" s="12" t="inlineStr">
        <is>
          <t xml:space="preserve">home-10</t>
        </is>
      </c>
      <c r="AC129" s="12" t="inlineStr">
        <is>
          <t xml:space="preserve">away-10</t>
        </is>
      </c>
    </row>
    <row r="130" ht="28" customHeight="1">
      <c r="A130" s="31">
        <v>125</v>
      </c>
      <c r="B130" s="31">
        <v>5</v>
      </c>
      <c r="C130" s="30" t="inlineStr">
        <is>
          <t xml:space="preserve">表</t>
        </is>
      </c>
      <c r="D130" s="30" t="inlineStr">
        <is>
          <t xml:space="preserve">つばめウイングス</t>
        </is>
      </c>
      <c r="E130" s="30" t="inlineStr">
        <is>
          <t xml:space="preserve">10</t>
        </is>
      </c>
      <c r="F130" s="30" t="inlineStr">
        <is>
          <t xml:space="preserve">なつめ こう</t>
        </is>
      </c>
      <c r="G130" s="31">
        <v>1</v>
      </c>
      <c r="H130" s="30" t="inlineStr">
        <is>
          <t xml:space="preserve">みずの そう</t>
        </is>
      </c>
      <c r="I130" s="31">
        <v>1</v>
      </c>
      <c r="J130" s="31">
        <v>2</v>
      </c>
      <c r="K130" s="31">
        <v>4</v>
      </c>
      <c r="L130" s="31">
        <v>117</v>
      </c>
      <c r="M130" s="30" t="inlineStr">
        <is>
          <t xml:space="preserve"/>
        </is>
      </c>
      <c r="N130" s="30" t="inlineStr">
        <is>
          <t xml:space="preserve"/>
        </is>
      </c>
      <c r="O130" s="30" t="inlineStr">
        <is>
          <t xml:space="preserve">インプレー（打球）</t>
        </is>
      </c>
      <c r="P130" s="31">
        <v>0</v>
      </c>
      <c r="Q130" s="31">
        <v>1</v>
      </c>
      <c r="R130" s="31">
        <v>0</v>
      </c>
      <c r="S130" s="31">
        <v>1</v>
      </c>
      <c r="T130" s="30" t="inlineStr">
        <is>
          <t xml:space="preserve">区間未取得</t>
        </is>
      </c>
      <c r="U130" s="30" t="inlineStr">
        <is>
          <t xml:space="preserve">対象</t>
        </is>
      </c>
      <c r="V130" s="30" t="inlineStr">
        <is>
          <t xml:space="preserve">架空データ・実測ではありません</t>
        </is>
      </c>
      <c r="W130" s="30" t="inlineStr">
        <is>
          <t xml:space="preserve"/>
        </is>
      </c>
      <c r="X130" s="43">
        <v>46325.42925925926</v>
      </c>
      <c r="Y130" s="30" t="inlineStr">
        <is>
          <t xml:space="preserve">pa-037</t>
        </is>
      </c>
      <c r="Z130" s="30" t="inlineStr">
        <is>
          <t xml:space="preserve">pitch-125</t>
        </is>
      </c>
      <c r="AA130" s="30" t="inlineStr">
        <is>
          <t xml:space="preserve"/>
        </is>
      </c>
      <c r="AB130" s="30" t="inlineStr">
        <is>
          <t xml:space="preserve">home-10</t>
        </is>
      </c>
      <c r="AC130" s="30" t="inlineStr">
        <is>
          <t xml:space="preserve">away-10</t>
        </is>
      </c>
    </row>
    <row r="131" ht="28" customHeight="1">
      <c r="A131" s="15">
        <v>126</v>
      </c>
      <c r="B131" s="15">
        <v>5</v>
      </c>
      <c r="C131" s="12" t="inlineStr">
        <is>
          <t xml:space="preserve">表</t>
        </is>
      </c>
      <c r="D131" s="12" t="inlineStr">
        <is>
          <t xml:space="preserve">つばめウイングス</t>
        </is>
      </c>
      <c r="E131" s="12" t="inlineStr">
        <is>
          <t xml:space="preserve">10</t>
        </is>
      </c>
      <c r="F131" s="12" t="inlineStr">
        <is>
          <t xml:space="preserve">なつめ こう</t>
        </is>
      </c>
      <c r="G131" s="15">
        <v>2</v>
      </c>
      <c r="H131" s="12" t="inlineStr">
        <is>
          <t xml:space="preserve">はやせ そら</t>
        </is>
      </c>
      <c r="I131" s="15">
        <v>3</v>
      </c>
      <c r="J131" s="15">
        <v>1</v>
      </c>
      <c r="K131" s="15">
        <v>5</v>
      </c>
      <c r="L131" s="15">
        <v>113</v>
      </c>
      <c r="M131" s="12" t="inlineStr">
        <is>
          <t xml:space="preserve"/>
        </is>
      </c>
      <c r="N131" s="12" t="inlineStr">
        <is>
          <t xml:space="preserve"/>
        </is>
      </c>
      <c r="O131" s="12" t="inlineStr">
        <is>
          <t xml:space="preserve">ボール</t>
        </is>
      </c>
      <c r="P131" s="15">
        <v>0</v>
      </c>
      <c r="Q131" s="15">
        <v>0</v>
      </c>
      <c r="R131" s="15">
        <v>1</v>
      </c>
      <c r="S131" s="15">
        <v>0</v>
      </c>
      <c r="T131" s="12" t="inlineStr">
        <is>
          <t xml:space="preserve">区間未取得</t>
        </is>
      </c>
      <c r="U131" s="12" t="inlineStr">
        <is>
          <t xml:space="preserve">対象</t>
        </is>
      </c>
      <c r="V131" s="12" t="inlineStr">
        <is>
          <t xml:space="preserve">架空データ・実測ではありません</t>
        </is>
      </c>
      <c r="W131" s="12" t="inlineStr">
        <is>
          <t xml:space="preserve"/>
        </is>
      </c>
      <c r="X131" s="19">
        <v>46325.429884259254</v>
      </c>
      <c r="Y131" s="12" t="inlineStr">
        <is>
          <t xml:space="preserve">pa-038</t>
        </is>
      </c>
      <c r="Z131" s="12" t="inlineStr">
        <is>
          <t xml:space="preserve">pitch-126</t>
        </is>
      </c>
      <c r="AA131" s="12" t="inlineStr">
        <is>
          <t xml:space="preserve"/>
        </is>
      </c>
      <c r="AB131" s="12" t="inlineStr">
        <is>
          <t xml:space="preserve">home-10</t>
        </is>
      </c>
      <c r="AC131" s="12" t="inlineStr">
        <is>
          <t xml:space="preserve">away-2</t>
        </is>
      </c>
    </row>
    <row r="132" ht="28" customHeight="1">
      <c r="A132" s="31">
        <v>127</v>
      </c>
      <c r="B132" s="31">
        <v>5</v>
      </c>
      <c r="C132" s="30" t="inlineStr">
        <is>
          <t xml:space="preserve">表</t>
        </is>
      </c>
      <c r="D132" s="30" t="inlineStr">
        <is>
          <t xml:space="preserve">つばめウイングス</t>
        </is>
      </c>
      <c r="E132" s="30" t="inlineStr">
        <is>
          <t xml:space="preserve">10</t>
        </is>
      </c>
      <c r="F132" s="30" t="inlineStr">
        <is>
          <t xml:space="preserve">なつめ こう</t>
        </is>
      </c>
      <c r="G132" s="31">
        <v>2</v>
      </c>
      <c r="H132" s="30" t="inlineStr">
        <is>
          <t xml:space="preserve">はやせ そら</t>
        </is>
      </c>
      <c r="I132" s="31">
        <v>3</v>
      </c>
      <c r="J132" s="31">
        <v>2</v>
      </c>
      <c r="K132" s="31">
        <v>6</v>
      </c>
      <c r="L132" s="31">
        <v>109</v>
      </c>
      <c r="M132" s="30" t="inlineStr">
        <is>
          <t xml:space="preserve"/>
        </is>
      </c>
      <c r="N132" s="30" t="inlineStr">
        <is>
          <t xml:space="preserve"/>
        </is>
      </c>
      <c r="O132" s="30" t="inlineStr">
        <is>
          <t xml:space="preserve">見逃しストライク</t>
        </is>
      </c>
      <c r="P132" s="31">
        <v>1</v>
      </c>
      <c r="Q132" s="31">
        <v>0</v>
      </c>
      <c r="R132" s="31">
        <v>1</v>
      </c>
      <c r="S132" s="31">
        <v>1</v>
      </c>
      <c r="T132" s="30" t="inlineStr">
        <is>
          <t xml:space="preserve">区間未取得</t>
        </is>
      </c>
      <c r="U132" s="30" t="inlineStr">
        <is>
          <t xml:space="preserve">対象</t>
        </is>
      </c>
      <c r="V132" s="30" t="inlineStr">
        <is>
          <t xml:space="preserve">架空データ・実測ではありません</t>
        </is>
      </c>
      <c r="W132" s="30" t="inlineStr">
        <is>
          <t xml:space="preserve"/>
        </is>
      </c>
      <c r="X132" s="43">
        <v>46325.43015046296</v>
      </c>
      <c r="Y132" s="30" t="inlineStr">
        <is>
          <t xml:space="preserve">pa-038</t>
        </is>
      </c>
      <c r="Z132" s="30" t="inlineStr">
        <is>
          <t xml:space="preserve">pitch-127</t>
        </is>
      </c>
      <c r="AA132" s="30" t="inlineStr">
        <is>
          <t xml:space="preserve"/>
        </is>
      </c>
      <c r="AB132" s="30" t="inlineStr">
        <is>
          <t xml:space="preserve">home-10</t>
        </is>
      </c>
      <c r="AC132" s="30" t="inlineStr">
        <is>
          <t xml:space="preserve">away-2</t>
        </is>
      </c>
    </row>
    <row r="133" ht="28" customHeight="1">
      <c r="A133" s="15">
        <v>128</v>
      </c>
      <c r="B133" s="15">
        <v>5</v>
      </c>
      <c r="C133" s="12" t="inlineStr">
        <is>
          <t xml:space="preserve">表</t>
        </is>
      </c>
      <c r="D133" s="12" t="inlineStr">
        <is>
          <t xml:space="preserve">つばめウイングス</t>
        </is>
      </c>
      <c r="E133" s="12" t="inlineStr">
        <is>
          <t xml:space="preserve">10</t>
        </is>
      </c>
      <c r="F133" s="12" t="inlineStr">
        <is>
          <t xml:space="preserve">なつめ こう</t>
        </is>
      </c>
      <c r="G133" s="15">
        <v>2</v>
      </c>
      <c r="H133" s="12" t="inlineStr">
        <is>
          <t xml:space="preserve">はやせ そら</t>
        </is>
      </c>
      <c r="I133" s="15">
        <v>3</v>
      </c>
      <c r="J133" s="15">
        <v>3</v>
      </c>
      <c r="K133" s="15">
        <v>7</v>
      </c>
      <c r="L133" s="15">
        <v>116</v>
      </c>
      <c r="M133" s="12" t="inlineStr">
        <is>
          <t xml:space="preserve"/>
        </is>
      </c>
      <c r="N133" s="12" t="inlineStr">
        <is>
          <t xml:space="preserve"/>
        </is>
      </c>
      <c r="O133" s="12" t="inlineStr">
        <is>
          <t xml:space="preserve">インプレー（打球）</t>
        </is>
      </c>
      <c r="P133" s="15">
        <v>1</v>
      </c>
      <c r="Q133" s="15">
        <v>1</v>
      </c>
      <c r="R133" s="15">
        <v>1</v>
      </c>
      <c r="S133" s="15">
        <v>1</v>
      </c>
      <c r="T133" s="12" t="inlineStr">
        <is>
          <t xml:space="preserve">区間未取得</t>
        </is>
      </c>
      <c r="U133" s="12" t="inlineStr">
        <is>
          <t xml:space="preserve">対象</t>
        </is>
      </c>
      <c r="V133" s="12" t="inlineStr">
        <is>
          <t xml:space="preserve">架空データ・実測ではありません</t>
        </is>
      </c>
      <c r="W133" s="12" t="inlineStr">
        <is>
          <t xml:space="preserve"/>
        </is>
      </c>
      <c r="X133" s="19">
        <v>46325.43041666667</v>
      </c>
      <c r="Y133" s="12" t="inlineStr">
        <is>
          <t xml:space="preserve">pa-038</t>
        </is>
      </c>
      <c r="Z133" s="12" t="inlineStr">
        <is>
          <t xml:space="preserve">pitch-128</t>
        </is>
      </c>
      <c r="AA133" s="12" t="inlineStr">
        <is>
          <t xml:space="preserve"/>
        </is>
      </c>
      <c r="AB133" s="12" t="inlineStr">
        <is>
          <t xml:space="preserve">home-10</t>
        </is>
      </c>
      <c r="AC133" s="12" t="inlineStr">
        <is>
          <t xml:space="preserve">away-2</t>
        </is>
      </c>
    </row>
    <row r="134" ht="28" customHeight="1">
      <c r="A134" s="31">
        <v>129</v>
      </c>
      <c r="B134" s="31">
        <v>5</v>
      </c>
      <c r="C134" s="30" t="inlineStr">
        <is>
          <t xml:space="preserve">表</t>
        </is>
      </c>
      <c r="D134" s="30" t="inlineStr">
        <is>
          <t xml:space="preserve">つばめウイングス</t>
        </is>
      </c>
      <c r="E134" s="30" t="inlineStr">
        <is>
          <t xml:space="preserve">10</t>
        </is>
      </c>
      <c r="F134" s="30" t="inlineStr">
        <is>
          <t xml:space="preserve">なつめ こう</t>
        </is>
      </c>
      <c r="G134" s="31">
        <v>3</v>
      </c>
      <c r="H134" s="30" t="inlineStr">
        <is>
          <t xml:space="preserve">もりの いつき</t>
        </is>
      </c>
      <c r="I134" s="31">
        <v>3</v>
      </c>
      <c r="J134" s="31">
        <v>1</v>
      </c>
      <c r="K134" s="31">
        <v>8</v>
      </c>
      <c r="L134" s="31">
        <v>112</v>
      </c>
      <c r="M134" s="30" t="inlineStr">
        <is>
          <t xml:space="preserve"/>
        </is>
      </c>
      <c r="N134" s="30" t="inlineStr">
        <is>
          <t xml:space="preserve"/>
        </is>
      </c>
      <c r="O134" s="30" t="inlineStr">
        <is>
          <t xml:space="preserve">ボール</t>
        </is>
      </c>
      <c r="P134" s="31">
        <v>0</v>
      </c>
      <c r="Q134" s="31">
        <v>0</v>
      </c>
      <c r="R134" s="31">
        <v>1</v>
      </c>
      <c r="S134" s="31">
        <v>0</v>
      </c>
      <c r="T134" s="30" t="inlineStr">
        <is>
          <t xml:space="preserve">区間未取得</t>
        </is>
      </c>
      <c r="U134" s="30" t="inlineStr">
        <is>
          <t xml:space="preserve">対象</t>
        </is>
      </c>
      <c r="V134" s="30" t="inlineStr">
        <is>
          <t xml:space="preserve">架空データ・実測ではありません</t>
        </is>
      </c>
      <c r="W134" s="30" t="inlineStr">
        <is>
          <t xml:space="preserve"/>
        </is>
      </c>
      <c r="X134" s="43">
        <v>46325.43104166667</v>
      </c>
      <c r="Y134" s="30" t="inlineStr">
        <is>
          <t xml:space="preserve">pa-039</t>
        </is>
      </c>
      <c r="Z134" s="30" t="inlineStr">
        <is>
          <t xml:space="preserve">pitch-129</t>
        </is>
      </c>
      <c r="AA134" s="30" t="inlineStr">
        <is>
          <t xml:space="preserve"/>
        </is>
      </c>
      <c r="AB134" s="30" t="inlineStr">
        <is>
          <t xml:space="preserve">home-10</t>
        </is>
      </c>
      <c r="AC134" s="30" t="inlineStr">
        <is>
          <t xml:space="preserve">away-3</t>
        </is>
      </c>
    </row>
    <row r="135" ht="28" customHeight="1">
      <c r="A135" s="15">
        <v>130</v>
      </c>
      <c r="B135" s="15">
        <v>5</v>
      </c>
      <c r="C135" s="12" t="inlineStr">
        <is>
          <t xml:space="preserve">表</t>
        </is>
      </c>
      <c r="D135" s="12" t="inlineStr">
        <is>
          <t xml:space="preserve">つばめウイングス</t>
        </is>
      </c>
      <c r="E135" s="12" t="inlineStr">
        <is>
          <t xml:space="preserve">10</t>
        </is>
      </c>
      <c r="F135" s="12" t="inlineStr">
        <is>
          <t xml:space="preserve">なつめ こう</t>
        </is>
      </c>
      <c r="G135" s="15">
        <v>3</v>
      </c>
      <c r="H135" s="12" t="inlineStr">
        <is>
          <t xml:space="preserve">もりの いつき</t>
        </is>
      </c>
      <c r="I135" s="15">
        <v>3</v>
      </c>
      <c r="J135" s="15">
        <v>2</v>
      </c>
      <c r="K135" s="15">
        <v>9</v>
      </c>
      <c r="L135" s="15">
        <v>108</v>
      </c>
      <c r="M135" s="12" t="inlineStr">
        <is>
          <t xml:space="preserve"/>
        </is>
      </c>
      <c r="N135" s="12" t="inlineStr">
        <is>
          <t xml:space="preserve"/>
        </is>
      </c>
      <c r="O135" s="12" t="inlineStr">
        <is>
          <t xml:space="preserve">見逃しストライク</t>
        </is>
      </c>
      <c r="P135" s="15">
        <v>1</v>
      </c>
      <c r="Q135" s="15">
        <v>0</v>
      </c>
      <c r="R135" s="15">
        <v>1</v>
      </c>
      <c r="S135" s="15">
        <v>1</v>
      </c>
      <c r="T135" s="12" t="inlineStr">
        <is>
          <t xml:space="preserve">区間未取得</t>
        </is>
      </c>
      <c r="U135" s="12" t="inlineStr">
        <is>
          <t xml:space="preserve">対象</t>
        </is>
      </c>
      <c r="V135" s="12" t="inlineStr">
        <is>
          <t xml:space="preserve">架空データ・実測ではありません</t>
        </is>
      </c>
      <c r="W135" s="12" t="inlineStr">
        <is>
          <t xml:space="preserve"/>
        </is>
      </c>
      <c r="X135" s="19">
        <v>46325.43130787037</v>
      </c>
      <c r="Y135" s="12" t="inlineStr">
        <is>
          <t xml:space="preserve">pa-039</t>
        </is>
      </c>
      <c r="Z135" s="12" t="inlineStr">
        <is>
          <t xml:space="preserve">pitch-130</t>
        </is>
      </c>
      <c r="AA135" s="12" t="inlineStr">
        <is>
          <t xml:space="preserve"/>
        </is>
      </c>
      <c r="AB135" s="12" t="inlineStr">
        <is>
          <t xml:space="preserve">home-10</t>
        </is>
      </c>
      <c r="AC135" s="12" t="inlineStr">
        <is>
          <t xml:space="preserve">away-3</t>
        </is>
      </c>
    </row>
    <row r="136" ht="28" customHeight="1">
      <c r="A136" s="31">
        <v>131</v>
      </c>
      <c r="B136" s="31">
        <v>5</v>
      </c>
      <c r="C136" s="30" t="inlineStr">
        <is>
          <t xml:space="preserve">表</t>
        </is>
      </c>
      <c r="D136" s="30" t="inlineStr">
        <is>
          <t xml:space="preserve">つばめウイングス</t>
        </is>
      </c>
      <c r="E136" s="30" t="inlineStr">
        <is>
          <t xml:space="preserve">10</t>
        </is>
      </c>
      <c r="F136" s="30" t="inlineStr">
        <is>
          <t xml:space="preserve">なつめ こう</t>
        </is>
      </c>
      <c r="G136" s="31">
        <v>3</v>
      </c>
      <c r="H136" s="30" t="inlineStr">
        <is>
          <t xml:space="preserve">もりの いつき</t>
        </is>
      </c>
      <c r="I136" s="31">
        <v>3</v>
      </c>
      <c r="J136" s="31">
        <v>3</v>
      </c>
      <c r="K136" s="31">
        <v>10</v>
      </c>
      <c r="L136" s="31">
        <v>115</v>
      </c>
      <c r="M136" s="30" t="inlineStr">
        <is>
          <t xml:space="preserve"/>
        </is>
      </c>
      <c r="N136" s="30" t="inlineStr">
        <is>
          <t xml:space="preserve"/>
        </is>
      </c>
      <c r="O136" s="30" t="inlineStr">
        <is>
          <t xml:space="preserve">ファール</t>
        </is>
      </c>
      <c r="P136" s="31">
        <v>1</v>
      </c>
      <c r="Q136" s="31">
        <v>1</v>
      </c>
      <c r="R136" s="31">
        <v>1</v>
      </c>
      <c r="S136" s="31">
        <v>2</v>
      </c>
      <c r="T136" s="30" t="inlineStr">
        <is>
          <t xml:space="preserve">区間未取得</t>
        </is>
      </c>
      <c r="U136" s="30" t="inlineStr">
        <is>
          <t xml:space="preserve">対象</t>
        </is>
      </c>
      <c r="V136" s="30" t="inlineStr">
        <is>
          <t xml:space="preserve">架空データ・実測ではありません</t>
        </is>
      </c>
      <c r="W136" s="30" t="inlineStr">
        <is>
          <t xml:space="preserve"/>
        </is>
      </c>
      <c r="X136" s="43">
        <v>46325.43157407407</v>
      </c>
      <c r="Y136" s="30" t="inlineStr">
        <is>
          <t xml:space="preserve">pa-039</t>
        </is>
      </c>
      <c r="Z136" s="30" t="inlineStr">
        <is>
          <t xml:space="preserve">pitch-131</t>
        </is>
      </c>
      <c r="AA136" s="30" t="inlineStr">
        <is>
          <t xml:space="preserve"/>
        </is>
      </c>
      <c r="AB136" s="30" t="inlineStr">
        <is>
          <t xml:space="preserve">home-10</t>
        </is>
      </c>
      <c r="AC136" s="30" t="inlineStr">
        <is>
          <t xml:space="preserve">away-3</t>
        </is>
      </c>
    </row>
    <row r="137" ht="28" customHeight="1">
      <c r="A137" s="15">
        <v>132</v>
      </c>
      <c r="B137" s="15">
        <v>5</v>
      </c>
      <c r="C137" s="12" t="inlineStr">
        <is>
          <t xml:space="preserve">表</t>
        </is>
      </c>
      <c r="D137" s="12" t="inlineStr">
        <is>
          <t xml:space="preserve">つばめウイングス</t>
        </is>
      </c>
      <c r="E137" s="12" t="inlineStr">
        <is>
          <t xml:space="preserve">10</t>
        </is>
      </c>
      <c r="F137" s="12" t="inlineStr">
        <is>
          <t xml:space="preserve">なつめ こう</t>
        </is>
      </c>
      <c r="G137" s="15">
        <v>3</v>
      </c>
      <c r="H137" s="12" t="inlineStr">
        <is>
          <t xml:space="preserve">もりの いつき</t>
        </is>
      </c>
      <c r="I137" s="15">
        <v>3</v>
      </c>
      <c r="J137" s="15">
        <v>4</v>
      </c>
      <c r="K137" s="15">
        <v>11</v>
      </c>
      <c r="L137" s="15">
        <v>111</v>
      </c>
      <c r="M137" s="12" t="inlineStr">
        <is>
          <t xml:space="preserve"/>
        </is>
      </c>
      <c r="N137" s="12" t="inlineStr">
        <is>
          <t xml:space="preserve"/>
        </is>
      </c>
      <c r="O137" s="12" t="inlineStr">
        <is>
          <t xml:space="preserve">見逃しストライク</t>
        </is>
      </c>
      <c r="P137" s="15">
        <v>1</v>
      </c>
      <c r="Q137" s="15">
        <v>2</v>
      </c>
      <c r="R137" s="15">
        <v>1</v>
      </c>
      <c r="S137" s="15">
        <v>3</v>
      </c>
      <c r="T137" s="12" t="inlineStr">
        <is>
          <t xml:space="preserve">区間未取得</t>
        </is>
      </c>
      <c r="U137" s="12" t="inlineStr">
        <is>
          <t xml:space="preserve">対象</t>
        </is>
      </c>
      <c r="V137" s="12" t="inlineStr">
        <is>
          <t xml:space="preserve">架空データ・実測ではありません</t>
        </is>
      </c>
      <c r="W137" s="12" t="inlineStr">
        <is>
          <t xml:space="preserve"/>
        </is>
      </c>
      <c r="X137" s="19">
        <v>46325.43184027778</v>
      </c>
      <c r="Y137" s="12" t="inlineStr">
        <is>
          <t xml:space="preserve">pa-039</t>
        </is>
      </c>
      <c r="Z137" s="12" t="inlineStr">
        <is>
          <t xml:space="preserve">pitch-132</t>
        </is>
      </c>
      <c r="AA137" s="12" t="inlineStr">
        <is>
          <t xml:space="preserve"/>
        </is>
      </c>
      <c r="AB137" s="12" t="inlineStr">
        <is>
          <t xml:space="preserve">home-10</t>
        </is>
      </c>
      <c r="AC137" s="12" t="inlineStr">
        <is>
          <t xml:space="preserve">away-3</t>
        </is>
      </c>
    </row>
    <row r="138" ht="28" customHeight="1">
      <c r="A138" s="31">
        <v>133</v>
      </c>
      <c r="B138" s="31">
        <v>5</v>
      </c>
      <c r="C138" s="30" t="inlineStr">
        <is>
          <t xml:space="preserve">表</t>
        </is>
      </c>
      <c r="D138" s="30" t="inlineStr">
        <is>
          <t xml:space="preserve">つばめウイングス</t>
        </is>
      </c>
      <c r="E138" s="30" t="inlineStr">
        <is>
          <t xml:space="preserve">10</t>
        </is>
      </c>
      <c r="F138" s="30" t="inlineStr">
        <is>
          <t xml:space="preserve">なつめ こう</t>
        </is>
      </c>
      <c r="G138" s="31">
        <v>4</v>
      </c>
      <c r="H138" s="30" t="inlineStr">
        <is>
          <t xml:space="preserve">しらいし はる</t>
        </is>
      </c>
      <c r="I138" s="31">
        <v>3</v>
      </c>
      <c r="J138" s="31">
        <v>1</v>
      </c>
      <c r="K138" s="31">
        <v>12</v>
      </c>
      <c r="L138" s="31">
        <v>107</v>
      </c>
      <c r="M138" s="30" t="inlineStr">
        <is>
          <t xml:space="preserve"/>
        </is>
      </c>
      <c r="N138" s="30" t="inlineStr">
        <is>
          <t xml:space="preserve"/>
        </is>
      </c>
      <c r="O138" s="30" t="inlineStr">
        <is>
          <t xml:space="preserve">見逃しストライク</t>
        </is>
      </c>
      <c r="P138" s="31">
        <v>0</v>
      </c>
      <c r="Q138" s="31">
        <v>0</v>
      </c>
      <c r="R138" s="31">
        <v>0</v>
      </c>
      <c r="S138" s="31">
        <v>1</v>
      </c>
      <c r="T138" s="30" t="inlineStr">
        <is>
          <t xml:space="preserve">区間未取得</t>
        </is>
      </c>
      <c r="U138" s="30" t="inlineStr">
        <is>
          <t xml:space="preserve">対象</t>
        </is>
      </c>
      <c r="V138" s="30" t="inlineStr">
        <is>
          <t xml:space="preserve">架空データ・実測ではありません</t>
        </is>
      </c>
      <c r="W138" s="30" t="inlineStr">
        <is>
          <t xml:space="preserve"/>
        </is>
      </c>
      <c r="X138" s="43">
        <v>46325.43246527778</v>
      </c>
      <c r="Y138" s="30" t="inlineStr">
        <is>
          <t xml:space="preserve">pa-040</t>
        </is>
      </c>
      <c r="Z138" s="30" t="inlineStr">
        <is>
          <t xml:space="preserve">pitch-133</t>
        </is>
      </c>
      <c r="AA138" s="30" t="inlineStr">
        <is>
          <t xml:space="preserve"/>
        </is>
      </c>
      <c r="AB138" s="30" t="inlineStr">
        <is>
          <t xml:space="preserve">home-10</t>
        </is>
      </c>
      <c r="AC138" s="30" t="inlineStr">
        <is>
          <t xml:space="preserve">away-4</t>
        </is>
      </c>
    </row>
    <row r="139" ht="28" customHeight="1">
      <c r="A139" s="15">
        <v>134</v>
      </c>
      <c r="B139" s="15">
        <v>5</v>
      </c>
      <c r="C139" s="12" t="inlineStr">
        <is>
          <t xml:space="preserve">表</t>
        </is>
      </c>
      <c r="D139" s="12" t="inlineStr">
        <is>
          <t xml:space="preserve">つばめウイングス</t>
        </is>
      </c>
      <c r="E139" s="12" t="inlineStr">
        <is>
          <t xml:space="preserve">10</t>
        </is>
      </c>
      <c r="F139" s="12" t="inlineStr">
        <is>
          <t xml:space="preserve">なつめ こう</t>
        </is>
      </c>
      <c r="G139" s="15">
        <v>4</v>
      </c>
      <c r="H139" s="12" t="inlineStr">
        <is>
          <t xml:space="preserve">しらいし はる</t>
        </is>
      </c>
      <c r="I139" s="15">
        <v>3</v>
      </c>
      <c r="J139" s="15">
        <v>2</v>
      </c>
      <c r="K139" s="15">
        <v>13</v>
      </c>
      <c r="L139" s="15">
        <v>114</v>
      </c>
      <c r="M139" s="12" t="inlineStr">
        <is>
          <t xml:space="preserve"/>
        </is>
      </c>
      <c r="N139" s="12" t="inlineStr">
        <is>
          <t xml:space="preserve"/>
        </is>
      </c>
      <c r="O139" s="12" t="inlineStr">
        <is>
          <t xml:space="preserve">インプレー（打球）</t>
        </is>
      </c>
      <c r="P139" s="15">
        <v>0</v>
      </c>
      <c r="Q139" s="15">
        <v>1</v>
      </c>
      <c r="R139" s="15">
        <v>0</v>
      </c>
      <c r="S139" s="15">
        <v>1</v>
      </c>
      <c r="T139" s="12" t="inlineStr">
        <is>
          <t xml:space="preserve">区間未取得</t>
        </is>
      </c>
      <c r="U139" s="12" t="inlineStr">
        <is>
          <t xml:space="preserve">対象</t>
        </is>
      </c>
      <c r="V139" s="12" t="inlineStr">
        <is>
          <t xml:space="preserve">架空データ・実測ではありません</t>
        </is>
      </c>
      <c r="W139" s="12" t="inlineStr">
        <is>
          <t xml:space="preserve"/>
        </is>
      </c>
      <c r="X139" s="19">
        <v>46325.43273148148</v>
      </c>
      <c r="Y139" s="12" t="inlineStr">
        <is>
          <t xml:space="preserve">pa-040</t>
        </is>
      </c>
      <c r="Z139" s="12" t="inlineStr">
        <is>
          <t xml:space="preserve">pitch-134</t>
        </is>
      </c>
      <c r="AA139" s="12" t="inlineStr">
        <is>
          <t xml:space="preserve"/>
        </is>
      </c>
      <c r="AB139" s="12" t="inlineStr">
        <is>
          <t xml:space="preserve">home-10</t>
        </is>
      </c>
      <c r="AC139" s="12" t="inlineStr">
        <is>
          <t xml:space="preserve">away-4</t>
        </is>
      </c>
    </row>
    <row r="140" ht="28" customHeight="1">
      <c r="A140" s="31">
        <v>135</v>
      </c>
      <c r="B140" s="31">
        <v>5</v>
      </c>
      <c r="C140" s="30" t="inlineStr">
        <is>
          <t xml:space="preserve">裏</t>
        </is>
      </c>
      <c r="D140" s="30" t="inlineStr">
        <is>
          <t xml:space="preserve">うぐいすスターズ</t>
        </is>
      </c>
      <c r="E140" s="30" t="inlineStr">
        <is>
          <t xml:space="preserve">10</t>
        </is>
      </c>
      <c r="F140" s="30" t="inlineStr">
        <is>
          <t xml:space="preserve">みずの そう</t>
        </is>
      </c>
      <c r="G140" s="31">
        <v>1</v>
      </c>
      <c r="H140" s="30" t="inlineStr">
        <is>
          <t xml:space="preserve">なつめ こう</t>
        </is>
      </c>
      <c r="I140" s="31">
        <v>1</v>
      </c>
      <c r="J140" s="31">
        <v>1</v>
      </c>
      <c r="K140" s="31">
        <v>1</v>
      </c>
      <c r="L140" s="31">
        <v>107</v>
      </c>
      <c r="M140" s="30" t="inlineStr">
        <is>
          <t xml:space="preserve"/>
        </is>
      </c>
      <c r="N140" s="30" t="inlineStr">
        <is>
          <t xml:space="preserve"/>
        </is>
      </c>
      <c r="O140" s="30" t="inlineStr">
        <is>
          <t xml:space="preserve">ボール</t>
        </is>
      </c>
      <c r="P140" s="31">
        <v>0</v>
      </c>
      <c r="Q140" s="31">
        <v>0</v>
      </c>
      <c r="R140" s="31">
        <v>1</v>
      </c>
      <c r="S140" s="31">
        <v>0</v>
      </c>
      <c r="T140" s="30" t="inlineStr">
        <is>
          <t xml:space="preserve">区間未取得</t>
        </is>
      </c>
      <c r="U140" s="30" t="inlineStr">
        <is>
          <t xml:space="preserve">対象</t>
        </is>
      </c>
      <c r="V140" s="30" t="inlineStr">
        <is>
          <t xml:space="preserve">架空データ・実測ではありません</t>
        </is>
      </c>
      <c r="W140" s="30" t="inlineStr">
        <is>
          <t xml:space="preserve"/>
        </is>
      </c>
      <c r="X140" s="43">
        <v>46325.43439814815</v>
      </c>
      <c r="Y140" s="30" t="inlineStr">
        <is>
          <t xml:space="preserve">pa-041</t>
        </is>
      </c>
      <c r="Z140" s="30" t="inlineStr">
        <is>
          <t xml:space="preserve">pitch-135</t>
        </is>
      </c>
      <c r="AA140" s="30" t="inlineStr">
        <is>
          <t xml:space="preserve"/>
        </is>
      </c>
      <c r="AB140" s="30" t="inlineStr">
        <is>
          <t xml:space="preserve">away-10</t>
        </is>
      </c>
      <c r="AC140" s="30" t="inlineStr">
        <is>
          <t xml:space="preserve">home-10</t>
        </is>
      </c>
    </row>
    <row r="141" ht="28" customHeight="1">
      <c r="A141" s="15">
        <v>136</v>
      </c>
      <c r="B141" s="15">
        <v>5</v>
      </c>
      <c r="C141" s="12" t="inlineStr">
        <is>
          <t xml:space="preserve">裏</t>
        </is>
      </c>
      <c r="D141" s="12" t="inlineStr">
        <is>
          <t xml:space="preserve">うぐいすスターズ</t>
        </is>
      </c>
      <c r="E141" s="12" t="inlineStr">
        <is>
          <t xml:space="preserve">10</t>
        </is>
      </c>
      <c r="F141" s="12" t="inlineStr">
        <is>
          <t xml:space="preserve">みずの そう</t>
        </is>
      </c>
      <c r="G141" s="15">
        <v>1</v>
      </c>
      <c r="H141" s="12" t="inlineStr">
        <is>
          <t xml:space="preserve">なつめ こう</t>
        </is>
      </c>
      <c r="I141" s="15">
        <v>1</v>
      </c>
      <c r="J141" s="15">
        <v>2</v>
      </c>
      <c r="K141" s="15">
        <v>2</v>
      </c>
      <c r="L141" s="15">
        <v>114</v>
      </c>
      <c r="M141" s="12" t="inlineStr">
        <is>
          <t xml:space="preserve"/>
        </is>
      </c>
      <c r="N141" s="12" t="inlineStr">
        <is>
          <t xml:space="preserve"/>
        </is>
      </c>
      <c r="O141" s="12" t="inlineStr">
        <is>
          <t xml:space="preserve">見逃しストライク</t>
        </is>
      </c>
      <c r="P141" s="15">
        <v>1</v>
      </c>
      <c r="Q141" s="15">
        <v>0</v>
      </c>
      <c r="R141" s="15">
        <v>1</v>
      </c>
      <c r="S141" s="15">
        <v>1</v>
      </c>
      <c r="T141" s="12" t="inlineStr">
        <is>
          <t xml:space="preserve">区間未取得</t>
        </is>
      </c>
      <c r="U141" s="12" t="inlineStr">
        <is>
          <t xml:space="preserve">対象</t>
        </is>
      </c>
      <c r="V141" s="12" t="inlineStr">
        <is>
          <t xml:space="preserve">架空データ・実測ではありません</t>
        </is>
      </c>
      <c r="W141" s="12" t="inlineStr">
        <is>
          <t xml:space="preserve"/>
        </is>
      </c>
      <c r="X141" s="19">
        <v>46325.43466435185</v>
      </c>
      <c r="Y141" s="12" t="inlineStr">
        <is>
          <t xml:space="preserve">pa-041</t>
        </is>
      </c>
      <c r="Z141" s="12" t="inlineStr">
        <is>
          <t xml:space="preserve">pitch-136</t>
        </is>
      </c>
      <c r="AA141" s="12" t="inlineStr">
        <is>
          <t xml:space="preserve"/>
        </is>
      </c>
      <c r="AB141" s="12" t="inlineStr">
        <is>
          <t xml:space="preserve">away-10</t>
        </is>
      </c>
      <c r="AC141" s="12" t="inlineStr">
        <is>
          <t xml:space="preserve">home-10</t>
        </is>
      </c>
    </row>
    <row r="142" ht="28" customHeight="1">
      <c r="A142" s="31">
        <v>137</v>
      </c>
      <c r="B142" s="31">
        <v>5</v>
      </c>
      <c r="C142" s="30" t="inlineStr">
        <is>
          <t xml:space="preserve">裏</t>
        </is>
      </c>
      <c r="D142" s="30" t="inlineStr">
        <is>
          <t xml:space="preserve">うぐいすスターズ</t>
        </is>
      </c>
      <c r="E142" s="30" t="inlineStr">
        <is>
          <t xml:space="preserve">10</t>
        </is>
      </c>
      <c r="F142" s="30" t="inlineStr">
        <is>
          <t xml:space="preserve">みずの そう</t>
        </is>
      </c>
      <c r="G142" s="31">
        <v>1</v>
      </c>
      <c r="H142" s="30" t="inlineStr">
        <is>
          <t xml:space="preserve">なつめ こう</t>
        </is>
      </c>
      <c r="I142" s="31">
        <v>1</v>
      </c>
      <c r="J142" s="31">
        <v>3</v>
      </c>
      <c r="K142" s="31">
        <v>3</v>
      </c>
      <c r="L142" s="31">
        <v>110</v>
      </c>
      <c r="M142" s="30" t="inlineStr">
        <is>
          <t xml:space="preserve"/>
        </is>
      </c>
      <c r="N142" s="30" t="inlineStr">
        <is>
          <t xml:space="preserve"/>
        </is>
      </c>
      <c r="O142" s="30" t="inlineStr">
        <is>
          <t xml:space="preserve">インプレー（打球）</t>
        </is>
      </c>
      <c r="P142" s="31">
        <v>1</v>
      </c>
      <c r="Q142" s="31">
        <v>1</v>
      </c>
      <c r="R142" s="31">
        <v>1</v>
      </c>
      <c r="S142" s="31">
        <v>1</v>
      </c>
      <c r="T142" s="30" t="inlineStr">
        <is>
          <t xml:space="preserve">区間未取得</t>
        </is>
      </c>
      <c r="U142" s="30" t="inlineStr">
        <is>
          <t xml:space="preserve">対象</t>
        </is>
      </c>
      <c r="V142" s="30" t="inlineStr">
        <is>
          <t xml:space="preserve">架空データ・実測ではありません</t>
        </is>
      </c>
      <c r="W142" s="30" t="inlineStr">
        <is>
          <t xml:space="preserve"/>
        </is>
      </c>
      <c r="X142" s="43">
        <v>46325.43493055555</v>
      </c>
      <c r="Y142" s="30" t="inlineStr">
        <is>
          <t xml:space="preserve">pa-041</t>
        </is>
      </c>
      <c r="Z142" s="30" t="inlineStr">
        <is>
          <t xml:space="preserve">pitch-137</t>
        </is>
      </c>
      <c r="AA142" s="30" t="inlineStr">
        <is>
          <t xml:space="preserve"/>
        </is>
      </c>
      <c r="AB142" s="30" t="inlineStr">
        <is>
          <t xml:space="preserve">away-10</t>
        </is>
      </c>
      <c r="AC142" s="30" t="inlineStr">
        <is>
          <t xml:space="preserve">home-10</t>
        </is>
      </c>
    </row>
    <row r="143" ht="28" customHeight="1">
      <c r="A143" s="15">
        <v>138</v>
      </c>
      <c r="B143" s="15">
        <v>5</v>
      </c>
      <c r="C143" s="12" t="inlineStr">
        <is>
          <t xml:space="preserve">裏</t>
        </is>
      </c>
      <c r="D143" s="12" t="inlineStr">
        <is>
          <t xml:space="preserve">うぐいすスターズ</t>
        </is>
      </c>
      <c r="E143" s="12" t="inlineStr">
        <is>
          <t xml:space="preserve">10</t>
        </is>
      </c>
      <c r="F143" s="12" t="inlineStr">
        <is>
          <t xml:space="preserve">みずの そう</t>
        </is>
      </c>
      <c r="G143" s="15">
        <v>2</v>
      </c>
      <c r="H143" s="12" t="inlineStr">
        <is>
          <t xml:space="preserve">あさひ つばさ</t>
        </is>
      </c>
      <c r="I143" s="15">
        <v>3</v>
      </c>
      <c r="J143" s="15">
        <v>1</v>
      </c>
      <c r="K143" s="15">
        <v>4</v>
      </c>
      <c r="L143" s="15">
        <v>106</v>
      </c>
      <c r="M143" s="12" t="inlineStr">
        <is>
          <t xml:space="preserve"/>
        </is>
      </c>
      <c r="N143" s="12" t="inlineStr">
        <is>
          <t xml:space="preserve"/>
        </is>
      </c>
      <c r="O143" s="12" t="inlineStr">
        <is>
          <t xml:space="preserve">ボール</t>
        </is>
      </c>
      <c r="P143" s="15">
        <v>0</v>
      </c>
      <c r="Q143" s="15">
        <v>0</v>
      </c>
      <c r="R143" s="15">
        <v>1</v>
      </c>
      <c r="S143" s="15">
        <v>0</v>
      </c>
      <c r="T143" s="12" t="inlineStr">
        <is>
          <t xml:space="preserve">区間未取得</t>
        </is>
      </c>
      <c r="U143" s="12" t="inlineStr">
        <is>
          <t xml:space="preserve">対象</t>
        </is>
      </c>
      <c r="V143" s="12" t="inlineStr">
        <is>
          <t xml:space="preserve">架空データ・実測ではありません</t>
        </is>
      </c>
      <c r="W143" s="12" t="inlineStr">
        <is>
          <t xml:space="preserve"/>
        </is>
      </c>
      <c r="X143" s="19">
        <v>46325.43555555555</v>
      </c>
      <c r="Y143" s="12" t="inlineStr">
        <is>
          <t xml:space="preserve">pa-042</t>
        </is>
      </c>
      <c r="Z143" s="12" t="inlineStr">
        <is>
          <t xml:space="preserve">pitch-138</t>
        </is>
      </c>
      <c r="AA143" s="12" t="inlineStr">
        <is>
          <t xml:space="preserve"/>
        </is>
      </c>
      <c r="AB143" s="12" t="inlineStr">
        <is>
          <t xml:space="preserve">away-10</t>
        </is>
      </c>
      <c r="AC143" s="12" t="inlineStr">
        <is>
          <t xml:space="preserve">home-2</t>
        </is>
      </c>
    </row>
    <row r="144" ht="28" customHeight="1">
      <c r="A144" s="31">
        <v>139</v>
      </c>
      <c r="B144" s="31">
        <v>5</v>
      </c>
      <c r="C144" s="30" t="inlineStr">
        <is>
          <t xml:space="preserve">裏</t>
        </is>
      </c>
      <c r="D144" s="30" t="inlineStr">
        <is>
          <t xml:space="preserve">うぐいすスターズ</t>
        </is>
      </c>
      <c r="E144" s="30" t="inlineStr">
        <is>
          <t xml:space="preserve">10</t>
        </is>
      </c>
      <c r="F144" s="30" t="inlineStr">
        <is>
          <t xml:space="preserve">みずの そう</t>
        </is>
      </c>
      <c r="G144" s="31">
        <v>2</v>
      </c>
      <c r="H144" s="30" t="inlineStr">
        <is>
          <t xml:space="preserve">あさひ つばさ</t>
        </is>
      </c>
      <c r="I144" s="31">
        <v>3</v>
      </c>
      <c r="J144" s="31">
        <v>2</v>
      </c>
      <c r="K144" s="31">
        <v>5</v>
      </c>
      <c r="L144" s="31">
        <v>113</v>
      </c>
      <c r="M144" s="30" t="inlineStr">
        <is>
          <t xml:space="preserve"/>
        </is>
      </c>
      <c r="N144" s="30" t="inlineStr">
        <is>
          <t xml:space="preserve"/>
        </is>
      </c>
      <c r="O144" s="30" t="inlineStr">
        <is>
          <t xml:space="preserve">見逃しストライク</t>
        </is>
      </c>
      <c r="P144" s="31">
        <v>1</v>
      </c>
      <c r="Q144" s="31">
        <v>0</v>
      </c>
      <c r="R144" s="31">
        <v>1</v>
      </c>
      <c r="S144" s="31">
        <v>1</v>
      </c>
      <c r="T144" s="30" t="inlineStr">
        <is>
          <t xml:space="preserve">区間未取得</t>
        </is>
      </c>
      <c r="U144" s="30" t="inlineStr">
        <is>
          <t xml:space="preserve">対象</t>
        </is>
      </c>
      <c r="V144" s="30" t="inlineStr">
        <is>
          <t xml:space="preserve">架空データ・実測ではありません</t>
        </is>
      </c>
      <c r="W144" s="30" t="inlineStr">
        <is>
          <t xml:space="preserve"/>
        </is>
      </c>
      <c r="X144" s="43">
        <v>46325.43582175926</v>
      </c>
      <c r="Y144" s="30" t="inlineStr">
        <is>
          <t xml:space="preserve">pa-042</t>
        </is>
      </c>
      <c r="Z144" s="30" t="inlineStr">
        <is>
          <t xml:space="preserve">pitch-139</t>
        </is>
      </c>
      <c r="AA144" s="30" t="inlineStr">
        <is>
          <t xml:space="preserve"/>
        </is>
      </c>
      <c r="AB144" s="30" t="inlineStr">
        <is>
          <t xml:space="preserve">away-10</t>
        </is>
      </c>
      <c r="AC144" s="30" t="inlineStr">
        <is>
          <t xml:space="preserve">home-2</t>
        </is>
      </c>
    </row>
    <row r="145" ht="28" customHeight="1">
      <c r="A145" s="15">
        <v>140</v>
      </c>
      <c r="B145" s="15">
        <v>5</v>
      </c>
      <c r="C145" s="12" t="inlineStr">
        <is>
          <t xml:space="preserve">裏</t>
        </is>
      </c>
      <c r="D145" s="12" t="inlineStr">
        <is>
          <t xml:space="preserve">うぐいすスターズ</t>
        </is>
      </c>
      <c r="E145" s="12" t="inlineStr">
        <is>
          <t xml:space="preserve">10</t>
        </is>
      </c>
      <c r="F145" s="12" t="inlineStr">
        <is>
          <t xml:space="preserve">みずの そう</t>
        </is>
      </c>
      <c r="G145" s="15">
        <v>2</v>
      </c>
      <c r="H145" s="12" t="inlineStr">
        <is>
          <t xml:space="preserve">あさひ つばさ</t>
        </is>
      </c>
      <c r="I145" s="15">
        <v>3</v>
      </c>
      <c r="J145" s="15">
        <v>3</v>
      </c>
      <c r="K145" s="15">
        <v>6</v>
      </c>
      <c r="L145" s="15">
        <v>109</v>
      </c>
      <c r="M145" s="12" t="inlineStr">
        <is>
          <t xml:space="preserve"/>
        </is>
      </c>
      <c r="N145" s="12" t="inlineStr">
        <is>
          <t xml:space="preserve"/>
        </is>
      </c>
      <c r="O145" s="12" t="inlineStr">
        <is>
          <t xml:space="preserve">ファール</t>
        </is>
      </c>
      <c r="P145" s="15">
        <v>1</v>
      </c>
      <c r="Q145" s="15">
        <v>1</v>
      </c>
      <c r="R145" s="15">
        <v>1</v>
      </c>
      <c r="S145" s="15">
        <v>2</v>
      </c>
      <c r="T145" s="12" t="inlineStr">
        <is>
          <t xml:space="preserve">区間未取得</t>
        </is>
      </c>
      <c r="U145" s="12" t="inlineStr">
        <is>
          <t xml:space="preserve">対象</t>
        </is>
      </c>
      <c r="V145" s="12" t="inlineStr">
        <is>
          <t xml:space="preserve">架空データ・実測ではありません</t>
        </is>
      </c>
      <c r="W145" s="12" t="inlineStr">
        <is>
          <t xml:space="preserve"/>
        </is>
      </c>
      <c r="X145" s="19">
        <v>46325.43608796297</v>
      </c>
      <c r="Y145" s="12" t="inlineStr">
        <is>
          <t xml:space="preserve">pa-042</t>
        </is>
      </c>
      <c r="Z145" s="12" t="inlineStr">
        <is>
          <t xml:space="preserve">pitch-140</t>
        </is>
      </c>
      <c r="AA145" s="12" t="inlineStr">
        <is>
          <t xml:space="preserve"/>
        </is>
      </c>
      <c r="AB145" s="12" t="inlineStr">
        <is>
          <t xml:space="preserve">away-10</t>
        </is>
      </c>
      <c r="AC145" s="12" t="inlineStr">
        <is>
          <t xml:space="preserve">home-2</t>
        </is>
      </c>
    </row>
    <row r="146" ht="28" customHeight="1">
      <c r="A146" s="31">
        <v>141</v>
      </c>
      <c r="B146" s="31">
        <v>5</v>
      </c>
      <c r="C146" s="30" t="inlineStr">
        <is>
          <t xml:space="preserve">裏</t>
        </is>
      </c>
      <c r="D146" s="30" t="inlineStr">
        <is>
          <t xml:space="preserve">うぐいすスターズ</t>
        </is>
      </c>
      <c r="E146" s="30" t="inlineStr">
        <is>
          <t xml:space="preserve">10</t>
        </is>
      </c>
      <c r="F146" s="30" t="inlineStr">
        <is>
          <t xml:space="preserve">みずの そう</t>
        </is>
      </c>
      <c r="G146" s="31">
        <v>2</v>
      </c>
      <c r="H146" s="30" t="inlineStr">
        <is>
          <t xml:space="preserve">あさひ つばさ</t>
        </is>
      </c>
      <c r="I146" s="31">
        <v>3</v>
      </c>
      <c r="J146" s="31">
        <v>4</v>
      </c>
      <c r="K146" s="31">
        <v>7</v>
      </c>
      <c r="L146" s="31">
        <v>105</v>
      </c>
      <c r="M146" s="30" t="inlineStr">
        <is>
          <t xml:space="preserve"/>
        </is>
      </c>
      <c r="N146" s="30" t="inlineStr">
        <is>
          <t xml:space="preserve"/>
        </is>
      </c>
      <c r="O146" s="30" t="inlineStr">
        <is>
          <t xml:space="preserve">インプレー（打球）</t>
        </is>
      </c>
      <c r="P146" s="31">
        <v>1</v>
      </c>
      <c r="Q146" s="31">
        <v>2</v>
      </c>
      <c r="R146" s="31">
        <v>1</v>
      </c>
      <c r="S146" s="31">
        <v>2</v>
      </c>
      <c r="T146" s="30" t="inlineStr">
        <is>
          <t xml:space="preserve">区間未取得</t>
        </is>
      </c>
      <c r="U146" s="30" t="inlineStr">
        <is>
          <t xml:space="preserve">対象</t>
        </is>
      </c>
      <c r="V146" s="30" t="inlineStr">
        <is>
          <t xml:space="preserve">架空データ・実測ではありません</t>
        </is>
      </c>
      <c r="W146" s="30" t="inlineStr">
        <is>
          <t xml:space="preserve"/>
        </is>
      </c>
      <c r="X146" s="43">
        <v>46325.43635416667</v>
      </c>
      <c r="Y146" s="30" t="inlineStr">
        <is>
          <t xml:space="preserve">pa-042</t>
        </is>
      </c>
      <c r="Z146" s="30" t="inlineStr">
        <is>
          <t xml:space="preserve">pitch-141</t>
        </is>
      </c>
      <c r="AA146" s="30" t="inlineStr">
        <is>
          <t xml:space="preserve"/>
        </is>
      </c>
      <c r="AB146" s="30" t="inlineStr">
        <is>
          <t xml:space="preserve">away-10</t>
        </is>
      </c>
      <c r="AC146" s="30" t="inlineStr">
        <is>
          <t xml:space="preserve">home-2</t>
        </is>
      </c>
    </row>
    <row r="147" ht="28" customHeight="1">
      <c r="A147" s="15">
        <v>142</v>
      </c>
      <c r="B147" s="15">
        <v>5</v>
      </c>
      <c r="C147" s="12" t="inlineStr">
        <is>
          <t xml:space="preserve">裏</t>
        </is>
      </c>
      <c r="D147" s="12" t="inlineStr">
        <is>
          <t xml:space="preserve">うぐいすスターズ</t>
        </is>
      </c>
      <c r="E147" s="12" t="inlineStr">
        <is>
          <t xml:space="preserve">10</t>
        </is>
      </c>
      <c r="F147" s="12" t="inlineStr">
        <is>
          <t xml:space="preserve">みずの そう</t>
        </is>
      </c>
      <c r="G147" s="15">
        <v>3</v>
      </c>
      <c r="H147" s="12" t="inlineStr">
        <is>
          <t xml:space="preserve">みなと はると</t>
        </is>
      </c>
      <c r="I147" s="15">
        <v>3</v>
      </c>
      <c r="J147" s="15">
        <v>1</v>
      </c>
      <c r="K147" s="15">
        <v>8</v>
      </c>
      <c r="L147" s="15">
        <v>112</v>
      </c>
      <c r="M147" s="12" t="inlineStr">
        <is>
          <t xml:space="preserve"/>
        </is>
      </c>
      <c r="N147" s="12" t="inlineStr">
        <is>
          <t xml:space="preserve"/>
        </is>
      </c>
      <c r="O147" s="12" t="inlineStr">
        <is>
          <t xml:space="preserve">見逃しストライク</t>
        </is>
      </c>
      <c r="P147" s="15">
        <v>0</v>
      </c>
      <c r="Q147" s="15">
        <v>0</v>
      </c>
      <c r="R147" s="15">
        <v>0</v>
      </c>
      <c r="S147" s="15">
        <v>1</v>
      </c>
      <c r="T147" s="12" t="inlineStr">
        <is>
          <t xml:space="preserve">区間未取得</t>
        </is>
      </c>
      <c r="U147" s="12" t="inlineStr">
        <is>
          <t xml:space="preserve">対象</t>
        </is>
      </c>
      <c r="V147" s="12" t="inlineStr">
        <is>
          <t xml:space="preserve">架空データ・実測ではありません</t>
        </is>
      </c>
      <c r="W147" s="12" t="inlineStr">
        <is>
          <t xml:space="preserve"/>
        </is>
      </c>
      <c r="X147" s="19">
        <v>46325.43697916667</v>
      </c>
      <c r="Y147" s="12" t="inlineStr">
        <is>
          <t xml:space="preserve">pa-043</t>
        </is>
      </c>
      <c r="Z147" s="12" t="inlineStr">
        <is>
          <t xml:space="preserve">pitch-142</t>
        </is>
      </c>
      <c r="AA147" s="12" t="inlineStr">
        <is>
          <t xml:space="preserve"/>
        </is>
      </c>
      <c r="AB147" s="12" t="inlineStr">
        <is>
          <t xml:space="preserve">away-10</t>
        </is>
      </c>
      <c r="AC147" s="12" t="inlineStr">
        <is>
          <t xml:space="preserve">home-3</t>
        </is>
      </c>
    </row>
    <row r="148" ht="28" customHeight="1">
      <c r="A148" s="31">
        <v>143</v>
      </c>
      <c r="B148" s="31">
        <v>5</v>
      </c>
      <c r="C148" s="30" t="inlineStr">
        <is>
          <t xml:space="preserve">裏</t>
        </is>
      </c>
      <c r="D148" s="30" t="inlineStr">
        <is>
          <t xml:space="preserve">うぐいすスターズ</t>
        </is>
      </c>
      <c r="E148" s="30" t="inlineStr">
        <is>
          <t xml:space="preserve">10</t>
        </is>
      </c>
      <c r="F148" s="30" t="inlineStr">
        <is>
          <t xml:space="preserve">みずの そう</t>
        </is>
      </c>
      <c r="G148" s="31">
        <v>3</v>
      </c>
      <c r="H148" s="30" t="inlineStr">
        <is>
          <t xml:space="preserve">みなと はると</t>
        </is>
      </c>
      <c r="I148" s="31">
        <v>3</v>
      </c>
      <c r="J148" s="31">
        <v>2</v>
      </c>
      <c r="K148" s="31">
        <v>9</v>
      </c>
      <c r="L148" s="31">
        <v>108</v>
      </c>
      <c r="M148" s="30" t="inlineStr">
        <is>
          <t xml:space="preserve"/>
        </is>
      </c>
      <c r="N148" s="30" t="inlineStr">
        <is>
          <t xml:space="preserve"/>
        </is>
      </c>
      <c r="O148" s="30" t="inlineStr">
        <is>
          <t xml:space="preserve">インプレー（打球）</t>
        </is>
      </c>
      <c r="P148" s="31">
        <v>0</v>
      </c>
      <c r="Q148" s="31">
        <v>1</v>
      </c>
      <c r="R148" s="31">
        <v>0</v>
      </c>
      <c r="S148" s="31">
        <v>1</v>
      </c>
      <c r="T148" s="30" t="inlineStr">
        <is>
          <t xml:space="preserve">区間未取得</t>
        </is>
      </c>
      <c r="U148" s="30" t="inlineStr">
        <is>
          <t xml:space="preserve">対象</t>
        </is>
      </c>
      <c r="V148" s="30" t="inlineStr">
        <is>
          <t xml:space="preserve">架空データ・実測ではありません</t>
        </is>
      </c>
      <c r="W148" s="30" t="inlineStr">
        <is>
          <t xml:space="preserve"/>
        </is>
      </c>
      <c r="X148" s="43">
        <v>46325.43724537037</v>
      </c>
      <c r="Y148" s="30" t="inlineStr">
        <is>
          <t xml:space="preserve">pa-043</t>
        </is>
      </c>
      <c r="Z148" s="30" t="inlineStr">
        <is>
          <t xml:space="preserve">pitch-143</t>
        </is>
      </c>
      <c r="AA148" s="30" t="inlineStr">
        <is>
          <t xml:space="preserve"/>
        </is>
      </c>
      <c r="AB148" s="30" t="inlineStr">
        <is>
          <t xml:space="preserve">away-10</t>
        </is>
      </c>
      <c r="AC148" s="30" t="inlineStr">
        <is>
          <t xml:space="preserve">home-3</t>
        </is>
      </c>
    </row>
    <row r="149" ht="28" customHeight="1">
      <c r="A149" s="15">
        <v>144</v>
      </c>
      <c r="B149" s="15">
        <v>5</v>
      </c>
      <c r="C149" s="12" t="inlineStr">
        <is>
          <t xml:space="preserve">裏</t>
        </is>
      </c>
      <c r="D149" s="12" t="inlineStr">
        <is>
          <t xml:space="preserve">うぐいすスターズ</t>
        </is>
      </c>
      <c r="E149" s="12" t="inlineStr">
        <is>
          <t xml:space="preserve">10</t>
        </is>
      </c>
      <c r="F149" s="12" t="inlineStr">
        <is>
          <t xml:space="preserve">みずの そう</t>
        </is>
      </c>
      <c r="G149" s="15">
        <v>4</v>
      </c>
      <c r="H149" s="12" t="inlineStr">
        <is>
          <t xml:space="preserve">ふじの けい</t>
        </is>
      </c>
      <c r="I149" s="15">
        <v>3</v>
      </c>
      <c r="J149" s="15">
        <v>1</v>
      </c>
      <c r="K149" s="15">
        <v>10</v>
      </c>
      <c r="L149" s="15">
        <v>104</v>
      </c>
      <c r="M149" s="12" t="inlineStr">
        <is>
          <t xml:space="preserve"/>
        </is>
      </c>
      <c r="N149" s="12" t="inlineStr">
        <is>
          <t xml:space="preserve"/>
        </is>
      </c>
      <c r="O149" s="12" t="inlineStr">
        <is>
          <t xml:space="preserve">ボール</t>
        </is>
      </c>
      <c r="P149" s="15">
        <v>0</v>
      </c>
      <c r="Q149" s="15">
        <v>0</v>
      </c>
      <c r="R149" s="15">
        <v>1</v>
      </c>
      <c r="S149" s="15">
        <v>0</v>
      </c>
      <c r="T149" s="12" t="inlineStr">
        <is>
          <t xml:space="preserve">区間未取得</t>
        </is>
      </c>
      <c r="U149" s="12" t="inlineStr">
        <is>
          <t xml:space="preserve">対象</t>
        </is>
      </c>
      <c r="V149" s="12" t="inlineStr">
        <is>
          <t xml:space="preserve">架空データ・実測ではありません</t>
        </is>
      </c>
      <c r="W149" s="12" t="inlineStr">
        <is>
          <t xml:space="preserve"/>
        </is>
      </c>
      <c r="X149" s="19">
        <v>46325.43787037037</v>
      </c>
      <c r="Y149" s="12" t="inlineStr">
        <is>
          <t xml:space="preserve">pa-044</t>
        </is>
      </c>
      <c r="Z149" s="12" t="inlineStr">
        <is>
          <t xml:space="preserve">pitch-144</t>
        </is>
      </c>
      <c r="AA149" s="12" t="inlineStr">
        <is>
          <t xml:space="preserve"/>
        </is>
      </c>
      <c r="AB149" s="12" t="inlineStr">
        <is>
          <t xml:space="preserve">away-10</t>
        </is>
      </c>
      <c r="AC149" s="12" t="inlineStr">
        <is>
          <t xml:space="preserve">home-4</t>
        </is>
      </c>
    </row>
    <row r="150" ht="28" customHeight="1">
      <c r="A150" s="31">
        <v>145</v>
      </c>
      <c r="B150" s="31">
        <v>5</v>
      </c>
      <c r="C150" s="30" t="inlineStr">
        <is>
          <t xml:space="preserve">裏</t>
        </is>
      </c>
      <c r="D150" s="30" t="inlineStr">
        <is>
          <t xml:space="preserve">うぐいすスターズ</t>
        </is>
      </c>
      <c r="E150" s="30" t="inlineStr">
        <is>
          <t xml:space="preserve">10</t>
        </is>
      </c>
      <c r="F150" s="30" t="inlineStr">
        <is>
          <t xml:space="preserve">みずの そう</t>
        </is>
      </c>
      <c r="G150" s="31">
        <v>4</v>
      </c>
      <c r="H150" s="30" t="inlineStr">
        <is>
          <t xml:space="preserve">ふじの けい</t>
        </is>
      </c>
      <c r="I150" s="31">
        <v>3</v>
      </c>
      <c r="J150" s="31">
        <v>2</v>
      </c>
      <c r="K150" s="31">
        <v>11</v>
      </c>
      <c r="L150" s="31">
        <v>111</v>
      </c>
      <c r="M150" s="30" t="inlineStr">
        <is>
          <t xml:space="preserve"/>
        </is>
      </c>
      <c r="N150" s="30" t="inlineStr">
        <is>
          <t xml:space="preserve"/>
        </is>
      </c>
      <c r="O150" s="30" t="inlineStr">
        <is>
          <t xml:space="preserve">見逃しストライク</t>
        </is>
      </c>
      <c r="P150" s="31">
        <v>1</v>
      </c>
      <c r="Q150" s="31">
        <v>0</v>
      </c>
      <c r="R150" s="31">
        <v>1</v>
      </c>
      <c r="S150" s="31">
        <v>1</v>
      </c>
      <c r="T150" s="30" t="inlineStr">
        <is>
          <t xml:space="preserve">区間未取得</t>
        </is>
      </c>
      <c r="U150" s="30" t="inlineStr">
        <is>
          <t xml:space="preserve">対象</t>
        </is>
      </c>
      <c r="V150" s="30" t="inlineStr">
        <is>
          <t xml:space="preserve">架空データ・実測ではありません</t>
        </is>
      </c>
      <c r="W150" s="30" t="inlineStr">
        <is>
          <t xml:space="preserve"/>
        </is>
      </c>
      <c r="X150" s="43">
        <v>46325.43813657407</v>
      </c>
      <c r="Y150" s="30" t="inlineStr">
        <is>
          <t xml:space="preserve">pa-044</t>
        </is>
      </c>
      <c r="Z150" s="30" t="inlineStr">
        <is>
          <t xml:space="preserve">pitch-145</t>
        </is>
      </c>
      <c r="AA150" s="30" t="inlineStr">
        <is>
          <t xml:space="preserve"/>
        </is>
      </c>
      <c r="AB150" s="30" t="inlineStr">
        <is>
          <t xml:space="preserve">away-10</t>
        </is>
      </c>
      <c r="AC150" s="30" t="inlineStr">
        <is>
          <t xml:space="preserve">home-4</t>
        </is>
      </c>
    </row>
    <row r="151" ht="28" customHeight="1">
      <c r="A151" s="15">
        <v>146</v>
      </c>
      <c r="B151" s="15">
        <v>5</v>
      </c>
      <c r="C151" s="12" t="inlineStr">
        <is>
          <t xml:space="preserve">裏</t>
        </is>
      </c>
      <c r="D151" s="12" t="inlineStr">
        <is>
          <t xml:space="preserve">うぐいすスターズ</t>
        </is>
      </c>
      <c r="E151" s="12" t="inlineStr">
        <is>
          <t xml:space="preserve">10</t>
        </is>
      </c>
      <c r="F151" s="12" t="inlineStr">
        <is>
          <t xml:space="preserve">みずの そう</t>
        </is>
      </c>
      <c r="G151" s="15">
        <v>4</v>
      </c>
      <c r="H151" s="12" t="inlineStr">
        <is>
          <t xml:space="preserve">ふじの けい</t>
        </is>
      </c>
      <c r="I151" s="15">
        <v>3</v>
      </c>
      <c r="J151" s="15">
        <v>3</v>
      </c>
      <c r="K151" s="15">
        <v>12</v>
      </c>
      <c r="L151" s="15">
        <v>107</v>
      </c>
      <c r="M151" s="12" t="inlineStr">
        <is>
          <t xml:space="preserve"/>
        </is>
      </c>
      <c r="N151" s="12" t="inlineStr">
        <is>
          <t xml:space="preserve"/>
        </is>
      </c>
      <c r="O151" s="12" t="inlineStr">
        <is>
          <t xml:space="preserve">インプレー（打球）</t>
        </is>
      </c>
      <c r="P151" s="15">
        <v>1</v>
      </c>
      <c r="Q151" s="15">
        <v>1</v>
      </c>
      <c r="R151" s="15">
        <v>1</v>
      </c>
      <c r="S151" s="15">
        <v>1</v>
      </c>
      <c r="T151" s="12" t="inlineStr">
        <is>
          <t xml:space="preserve">区間未取得</t>
        </is>
      </c>
      <c r="U151" s="12" t="inlineStr">
        <is>
          <t xml:space="preserve">対象</t>
        </is>
      </c>
      <c r="V151" s="12" t="inlineStr">
        <is>
          <t xml:space="preserve">架空データ・実測ではありません</t>
        </is>
      </c>
      <c r="W151" s="12" t="inlineStr">
        <is>
          <t xml:space="preserve"/>
        </is>
      </c>
      <c r="X151" s="19">
        <v>46325.43840277778</v>
      </c>
      <c r="Y151" s="12" t="inlineStr">
        <is>
          <t xml:space="preserve">pa-044</t>
        </is>
      </c>
      <c r="Z151" s="12" t="inlineStr">
        <is>
          <t xml:space="preserve">pitch-146</t>
        </is>
      </c>
      <c r="AA151" s="12" t="inlineStr">
        <is>
          <t xml:space="preserve"/>
        </is>
      </c>
      <c r="AB151" s="12" t="inlineStr">
        <is>
          <t xml:space="preserve">away-10</t>
        </is>
      </c>
      <c r="AC151" s="12" t="inlineStr">
        <is>
          <t xml:space="preserve">home-4</t>
        </is>
      </c>
    </row>
    <row r="152" ht="28" customHeight="1">
      <c r="A152" s="31">
        <v>147</v>
      </c>
      <c r="B152" s="31">
        <v>6</v>
      </c>
      <c r="C152" s="30" t="inlineStr">
        <is>
          <t xml:space="preserve">表</t>
        </is>
      </c>
      <c r="D152" s="30" t="inlineStr">
        <is>
          <t xml:space="preserve">つばめウイングス</t>
        </is>
      </c>
      <c r="E152" s="30" t="inlineStr">
        <is>
          <t xml:space="preserve">10</t>
        </is>
      </c>
      <c r="F152" s="30" t="inlineStr">
        <is>
          <t xml:space="preserve">なつめ こう</t>
        </is>
      </c>
      <c r="G152" s="31">
        <v>5</v>
      </c>
      <c r="H152" s="30" t="inlineStr">
        <is>
          <t xml:space="preserve">かざま りく</t>
        </is>
      </c>
      <c r="I152" s="31">
        <v>3</v>
      </c>
      <c r="J152" s="31">
        <v>1</v>
      </c>
      <c r="K152" s="31">
        <v>14</v>
      </c>
      <c r="L152" s="31">
        <v>109</v>
      </c>
      <c r="M152" s="30" t="inlineStr">
        <is>
          <t xml:space="preserve"/>
        </is>
      </c>
      <c r="N152" s="30" t="inlineStr">
        <is>
          <t xml:space="preserve"/>
        </is>
      </c>
      <c r="O152" s="30" t="inlineStr">
        <is>
          <t xml:space="preserve">ボール</t>
        </is>
      </c>
      <c r="P152" s="31">
        <v>0</v>
      </c>
      <c r="Q152" s="31">
        <v>0</v>
      </c>
      <c r="R152" s="31">
        <v>1</v>
      </c>
      <c r="S152" s="31">
        <v>0</v>
      </c>
      <c r="T152" s="30" t="inlineStr">
        <is>
          <t xml:space="preserve">区間未取得</t>
        </is>
      </c>
      <c r="U152" s="30" t="inlineStr">
        <is>
          <t xml:space="preserve">対象</t>
        </is>
      </c>
      <c r="V152" s="30" t="inlineStr">
        <is>
          <t xml:space="preserve">架空データ・実測ではありません</t>
        </is>
      </c>
      <c r="W152" s="30" t="inlineStr">
        <is>
          <t xml:space="preserve"/>
        </is>
      </c>
      <c r="X152" s="43">
        <v>46325.44006944445</v>
      </c>
      <c r="Y152" s="30" t="inlineStr">
        <is>
          <t xml:space="preserve">pa-045</t>
        </is>
      </c>
      <c r="Z152" s="30" t="inlineStr">
        <is>
          <t xml:space="preserve">pitch-147</t>
        </is>
      </c>
      <c r="AA152" s="30" t="inlineStr">
        <is>
          <t xml:space="preserve"/>
        </is>
      </c>
      <c r="AB152" s="30" t="inlineStr">
        <is>
          <t xml:space="preserve">home-10</t>
        </is>
      </c>
      <c r="AC152" s="30" t="inlineStr">
        <is>
          <t xml:space="preserve">away-5</t>
        </is>
      </c>
    </row>
    <row r="153" ht="28" customHeight="1">
      <c r="A153" s="15">
        <v>148</v>
      </c>
      <c r="B153" s="15">
        <v>6</v>
      </c>
      <c r="C153" s="12" t="inlineStr">
        <is>
          <t xml:space="preserve">表</t>
        </is>
      </c>
      <c r="D153" s="12" t="inlineStr">
        <is>
          <t xml:space="preserve">つばめウイングス</t>
        </is>
      </c>
      <c r="E153" s="12" t="inlineStr">
        <is>
          <t xml:space="preserve">10</t>
        </is>
      </c>
      <c r="F153" s="12" t="inlineStr">
        <is>
          <t xml:space="preserve">なつめ こう</t>
        </is>
      </c>
      <c r="G153" s="15">
        <v>5</v>
      </c>
      <c r="H153" s="12" t="inlineStr">
        <is>
          <t xml:space="preserve">かざま りく</t>
        </is>
      </c>
      <c r="I153" s="15">
        <v>3</v>
      </c>
      <c r="J153" s="15">
        <v>2</v>
      </c>
      <c r="K153" s="15">
        <v>15</v>
      </c>
      <c r="L153" s="15">
        <v>116</v>
      </c>
      <c r="M153" s="12" t="inlineStr">
        <is>
          <t xml:space="preserve"/>
        </is>
      </c>
      <c r="N153" s="12" t="inlineStr">
        <is>
          <t xml:space="preserve"/>
        </is>
      </c>
      <c r="O153" s="12" t="inlineStr">
        <is>
          <t xml:space="preserve">見逃しストライク</t>
        </is>
      </c>
      <c r="P153" s="15">
        <v>1</v>
      </c>
      <c r="Q153" s="15">
        <v>0</v>
      </c>
      <c r="R153" s="15">
        <v>1</v>
      </c>
      <c r="S153" s="15">
        <v>1</v>
      </c>
      <c r="T153" s="12" t="inlineStr">
        <is>
          <t xml:space="preserve">区間未取得</t>
        </is>
      </c>
      <c r="U153" s="12" t="inlineStr">
        <is>
          <t xml:space="preserve">対象</t>
        </is>
      </c>
      <c r="V153" s="12" t="inlineStr">
        <is>
          <t xml:space="preserve">架空データ・実測ではありません</t>
        </is>
      </c>
      <c r="W153" s="12" t="inlineStr">
        <is>
          <t xml:space="preserve"/>
        </is>
      </c>
      <c r="X153" s="19">
        <v>46325.44033564815</v>
      </c>
      <c r="Y153" s="12" t="inlineStr">
        <is>
          <t xml:space="preserve">pa-045</t>
        </is>
      </c>
      <c r="Z153" s="12" t="inlineStr">
        <is>
          <t xml:space="preserve">pitch-148</t>
        </is>
      </c>
      <c r="AA153" s="12" t="inlineStr">
        <is>
          <t xml:space="preserve"/>
        </is>
      </c>
      <c r="AB153" s="12" t="inlineStr">
        <is>
          <t xml:space="preserve">home-10</t>
        </is>
      </c>
      <c r="AC153" s="12" t="inlineStr">
        <is>
          <t xml:space="preserve">away-5</t>
        </is>
      </c>
    </row>
    <row r="154" ht="28" customHeight="1">
      <c r="A154" s="31">
        <v>149</v>
      </c>
      <c r="B154" s="31">
        <v>6</v>
      </c>
      <c r="C154" s="30" t="inlineStr">
        <is>
          <t xml:space="preserve">表</t>
        </is>
      </c>
      <c r="D154" s="30" t="inlineStr">
        <is>
          <t xml:space="preserve">つばめウイングス</t>
        </is>
      </c>
      <c r="E154" s="30" t="inlineStr">
        <is>
          <t xml:space="preserve">10</t>
        </is>
      </c>
      <c r="F154" s="30" t="inlineStr">
        <is>
          <t xml:space="preserve">なつめ こう</t>
        </is>
      </c>
      <c r="G154" s="31">
        <v>5</v>
      </c>
      <c r="H154" s="30" t="inlineStr">
        <is>
          <t xml:space="preserve">かざま りく</t>
        </is>
      </c>
      <c r="I154" s="31">
        <v>3</v>
      </c>
      <c r="J154" s="31">
        <v>3</v>
      </c>
      <c r="K154" s="31">
        <v>16</v>
      </c>
      <c r="L154" s="31">
        <v>112</v>
      </c>
      <c r="M154" s="30" t="inlineStr">
        <is>
          <t xml:space="preserve"/>
        </is>
      </c>
      <c r="N154" s="30" t="inlineStr">
        <is>
          <t xml:space="preserve"/>
        </is>
      </c>
      <c r="O154" s="30" t="inlineStr">
        <is>
          <t xml:space="preserve">ファール</t>
        </is>
      </c>
      <c r="P154" s="31">
        <v>1</v>
      </c>
      <c r="Q154" s="31">
        <v>1</v>
      </c>
      <c r="R154" s="31">
        <v>1</v>
      </c>
      <c r="S154" s="31">
        <v>2</v>
      </c>
      <c r="T154" s="30" t="inlineStr">
        <is>
          <t xml:space="preserve">区間未取得</t>
        </is>
      </c>
      <c r="U154" s="30" t="inlineStr">
        <is>
          <t xml:space="preserve">対象</t>
        </is>
      </c>
      <c r="V154" s="30" t="inlineStr">
        <is>
          <t xml:space="preserve">架空データ・実測ではありません</t>
        </is>
      </c>
      <c r="W154" s="30" t="inlineStr">
        <is>
          <t xml:space="preserve"/>
        </is>
      </c>
      <c r="X154" s="43">
        <v>46325.44060185185</v>
      </c>
      <c r="Y154" s="30" t="inlineStr">
        <is>
          <t xml:space="preserve">pa-045</t>
        </is>
      </c>
      <c r="Z154" s="30" t="inlineStr">
        <is>
          <t xml:space="preserve">pitch-149</t>
        </is>
      </c>
      <c r="AA154" s="30" t="inlineStr">
        <is>
          <t xml:space="preserve"/>
        </is>
      </c>
      <c r="AB154" s="30" t="inlineStr">
        <is>
          <t xml:space="preserve">home-10</t>
        </is>
      </c>
      <c r="AC154" s="30" t="inlineStr">
        <is>
          <t xml:space="preserve">away-5</t>
        </is>
      </c>
    </row>
    <row r="155" ht="28" customHeight="1">
      <c r="A155" s="15">
        <v>150</v>
      </c>
      <c r="B155" s="15">
        <v>6</v>
      </c>
      <c r="C155" s="12" t="inlineStr">
        <is>
          <t xml:space="preserve">表</t>
        </is>
      </c>
      <c r="D155" s="12" t="inlineStr">
        <is>
          <t xml:space="preserve">つばめウイングス</t>
        </is>
      </c>
      <c r="E155" s="12" t="inlineStr">
        <is>
          <t xml:space="preserve">10</t>
        </is>
      </c>
      <c r="F155" s="12" t="inlineStr">
        <is>
          <t xml:space="preserve">なつめ こう</t>
        </is>
      </c>
      <c r="G155" s="15">
        <v>5</v>
      </c>
      <c r="H155" s="12" t="inlineStr">
        <is>
          <t xml:space="preserve">かざま りく</t>
        </is>
      </c>
      <c r="I155" s="15">
        <v>3</v>
      </c>
      <c r="J155" s="15">
        <v>4</v>
      </c>
      <c r="K155" s="15">
        <v>17</v>
      </c>
      <c r="L155" s="15">
        <v>108</v>
      </c>
      <c r="M155" s="12" t="inlineStr">
        <is>
          <t xml:space="preserve"/>
        </is>
      </c>
      <c r="N155" s="12" t="inlineStr">
        <is>
          <t xml:space="preserve"/>
        </is>
      </c>
      <c r="O155" s="12" t="inlineStr">
        <is>
          <t xml:space="preserve">インプレー（打球）</t>
        </is>
      </c>
      <c r="P155" s="15">
        <v>1</v>
      </c>
      <c r="Q155" s="15">
        <v>2</v>
      </c>
      <c r="R155" s="15">
        <v>1</v>
      </c>
      <c r="S155" s="15">
        <v>2</v>
      </c>
      <c r="T155" s="12" t="inlineStr">
        <is>
          <t xml:space="preserve">区間未取得</t>
        </is>
      </c>
      <c r="U155" s="12" t="inlineStr">
        <is>
          <t xml:space="preserve">対象</t>
        </is>
      </c>
      <c r="V155" s="12" t="inlineStr">
        <is>
          <t xml:space="preserve">架空データ・実測ではありません</t>
        </is>
      </c>
      <c r="W155" s="12" t="inlineStr">
        <is>
          <t xml:space="preserve"/>
        </is>
      </c>
      <c r="X155" s="19">
        <v>46325.44086805556</v>
      </c>
      <c r="Y155" s="12" t="inlineStr">
        <is>
          <t xml:space="preserve">pa-045</t>
        </is>
      </c>
      <c r="Z155" s="12" t="inlineStr">
        <is>
          <t xml:space="preserve">pitch-150</t>
        </is>
      </c>
      <c r="AA155" s="12" t="inlineStr">
        <is>
          <t xml:space="preserve"/>
        </is>
      </c>
      <c r="AB155" s="12" t="inlineStr">
        <is>
          <t xml:space="preserve">home-10</t>
        </is>
      </c>
      <c r="AC155" s="12" t="inlineStr">
        <is>
          <t xml:space="preserve">away-5</t>
        </is>
      </c>
    </row>
    <row r="156" ht="28" customHeight="1">
      <c r="A156" s="31">
        <v>151</v>
      </c>
      <c r="B156" s="31">
        <v>6</v>
      </c>
      <c r="C156" s="30" t="inlineStr">
        <is>
          <t xml:space="preserve">表</t>
        </is>
      </c>
      <c r="D156" s="30" t="inlineStr">
        <is>
          <t xml:space="preserve">つばめウイングス</t>
        </is>
      </c>
      <c r="E156" s="30" t="inlineStr">
        <is>
          <t xml:space="preserve">10</t>
        </is>
      </c>
      <c r="F156" s="30" t="inlineStr">
        <is>
          <t xml:space="preserve">なつめ こう</t>
        </is>
      </c>
      <c r="G156" s="31">
        <v>6</v>
      </c>
      <c r="H156" s="30" t="inlineStr">
        <is>
          <t xml:space="preserve">きりたに あき</t>
        </is>
      </c>
      <c r="I156" s="31">
        <v>3</v>
      </c>
      <c r="J156" s="31">
        <v>1</v>
      </c>
      <c r="K156" s="31">
        <v>18</v>
      </c>
      <c r="L156" s="31">
        <v>115</v>
      </c>
      <c r="M156" s="30" t="inlineStr">
        <is>
          <t xml:space="preserve"/>
        </is>
      </c>
      <c r="N156" s="30" t="inlineStr">
        <is>
          <t xml:space="preserve"/>
        </is>
      </c>
      <c r="O156" s="30" t="inlineStr">
        <is>
          <t xml:space="preserve">見逃しストライク</t>
        </is>
      </c>
      <c r="P156" s="31">
        <v>0</v>
      </c>
      <c r="Q156" s="31">
        <v>0</v>
      </c>
      <c r="R156" s="31">
        <v>0</v>
      </c>
      <c r="S156" s="31">
        <v>1</v>
      </c>
      <c r="T156" s="30" t="inlineStr">
        <is>
          <t xml:space="preserve">区間未取得</t>
        </is>
      </c>
      <c r="U156" s="30" t="inlineStr">
        <is>
          <t xml:space="preserve">対象</t>
        </is>
      </c>
      <c r="V156" s="30" t="inlineStr">
        <is>
          <t xml:space="preserve">架空データ・実測ではありません</t>
        </is>
      </c>
      <c r="W156" s="30" t="inlineStr">
        <is>
          <t xml:space="preserve"/>
        </is>
      </c>
      <c r="X156" s="43">
        <v>46325.44149305555</v>
      </c>
      <c r="Y156" s="30" t="inlineStr">
        <is>
          <t xml:space="preserve">pa-046</t>
        </is>
      </c>
      <c r="Z156" s="30" t="inlineStr">
        <is>
          <t xml:space="preserve">pitch-151</t>
        </is>
      </c>
      <c r="AA156" s="30" t="inlineStr">
        <is>
          <t xml:space="preserve"/>
        </is>
      </c>
      <c r="AB156" s="30" t="inlineStr">
        <is>
          <t xml:space="preserve">home-10</t>
        </is>
      </c>
      <c r="AC156" s="30" t="inlineStr">
        <is>
          <t xml:space="preserve">away-6</t>
        </is>
      </c>
    </row>
    <row r="157" ht="28" customHeight="1">
      <c r="A157" s="15">
        <v>152</v>
      </c>
      <c r="B157" s="15">
        <v>6</v>
      </c>
      <c r="C157" s="12" t="inlineStr">
        <is>
          <t xml:space="preserve">表</t>
        </is>
      </c>
      <c r="D157" s="12" t="inlineStr">
        <is>
          <t xml:space="preserve">つばめウイングス</t>
        </is>
      </c>
      <c r="E157" s="12" t="inlineStr">
        <is>
          <t xml:space="preserve">10</t>
        </is>
      </c>
      <c r="F157" s="12" t="inlineStr">
        <is>
          <t xml:space="preserve">なつめ こう</t>
        </is>
      </c>
      <c r="G157" s="15">
        <v>6</v>
      </c>
      <c r="H157" s="12" t="inlineStr">
        <is>
          <t xml:space="preserve">きりたに あき</t>
        </is>
      </c>
      <c r="I157" s="15">
        <v>3</v>
      </c>
      <c r="J157" s="15">
        <v>2</v>
      </c>
      <c r="K157" s="15">
        <v>19</v>
      </c>
      <c r="L157" s="15">
        <v>111</v>
      </c>
      <c r="M157" s="12" t="inlineStr">
        <is>
          <t xml:space="preserve"/>
        </is>
      </c>
      <c r="N157" s="12" t="inlineStr">
        <is>
          <t xml:space="preserve"/>
        </is>
      </c>
      <c r="O157" s="12" t="inlineStr">
        <is>
          <t xml:space="preserve">インプレー（打球）</t>
        </is>
      </c>
      <c r="P157" s="15">
        <v>0</v>
      </c>
      <c r="Q157" s="15">
        <v>1</v>
      </c>
      <c r="R157" s="15">
        <v>0</v>
      </c>
      <c r="S157" s="15">
        <v>1</v>
      </c>
      <c r="T157" s="12" t="inlineStr">
        <is>
          <t xml:space="preserve">区間未取得</t>
        </is>
      </c>
      <c r="U157" s="12" t="inlineStr">
        <is>
          <t xml:space="preserve">対象</t>
        </is>
      </c>
      <c r="V157" s="12" t="inlineStr">
        <is>
          <t xml:space="preserve">架空データ・実測ではありません</t>
        </is>
      </c>
      <c r="W157" s="12" t="inlineStr">
        <is>
          <t xml:space="preserve"/>
        </is>
      </c>
      <c r="X157" s="19">
        <v>46325.44175925926</v>
      </c>
      <c r="Y157" s="12" t="inlineStr">
        <is>
          <t xml:space="preserve">pa-046</t>
        </is>
      </c>
      <c r="Z157" s="12" t="inlineStr">
        <is>
          <t xml:space="preserve">pitch-152</t>
        </is>
      </c>
      <c r="AA157" s="12" t="inlineStr">
        <is>
          <t xml:space="preserve"/>
        </is>
      </c>
      <c r="AB157" s="12" t="inlineStr">
        <is>
          <t xml:space="preserve">home-10</t>
        </is>
      </c>
      <c r="AC157" s="12" t="inlineStr">
        <is>
          <t xml:space="preserve">away-6</t>
        </is>
      </c>
    </row>
    <row r="158" ht="28" customHeight="1">
      <c r="A158" s="31">
        <v>153</v>
      </c>
      <c r="B158" s="31">
        <v>6</v>
      </c>
      <c r="C158" s="30" t="inlineStr">
        <is>
          <t xml:space="preserve">表</t>
        </is>
      </c>
      <c r="D158" s="30" t="inlineStr">
        <is>
          <t xml:space="preserve">つばめウイングス</t>
        </is>
      </c>
      <c r="E158" s="30" t="inlineStr">
        <is>
          <t xml:space="preserve">10</t>
        </is>
      </c>
      <c r="F158" s="30" t="inlineStr">
        <is>
          <t xml:space="preserve">なつめ こう</t>
        </is>
      </c>
      <c r="G158" s="31">
        <v>7</v>
      </c>
      <c r="H158" s="30" t="inlineStr">
        <is>
          <t xml:space="preserve">おがわ たく</t>
        </is>
      </c>
      <c r="I158" s="31">
        <v>3</v>
      </c>
      <c r="J158" s="31">
        <v>1</v>
      </c>
      <c r="K158" s="31">
        <v>20</v>
      </c>
      <c r="L158" s="31">
        <v>107</v>
      </c>
      <c r="M158" s="30" t="inlineStr">
        <is>
          <t xml:space="preserve"/>
        </is>
      </c>
      <c r="N158" s="30" t="inlineStr">
        <is>
          <t xml:space="preserve"/>
        </is>
      </c>
      <c r="O158" s="30" t="inlineStr">
        <is>
          <t xml:space="preserve">ボール</t>
        </is>
      </c>
      <c r="P158" s="31">
        <v>0</v>
      </c>
      <c r="Q158" s="31">
        <v>0</v>
      </c>
      <c r="R158" s="31">
        <v>1</v>
      </c>
      <c r="S158" s="31">
        <v>0</v>
      </c>
      <c r="T158" s="30" t="inlineStr">
        <is>
          <t xml:space="preserve">区間未取得</t>
        </is>
      </c>
      <c r="U158" s="30" t="inlineStr">
        <is>
          <t xml:space="preserve">対象</t>
        </is>
      </c>
      <c r="V158" s="30" t="inlineStr">
        <is>
          <t xml:space="preserve">架空データ・実測ではありません</t>
        </is>
      </c>
      <c r="W158" s="30" t="inlineStr">
        <is>
          <t xml:space="preserve"/>
        </is>
      </c>
      <c r="X158" s="43">
        <v>46325.44238425926</v>
      </c>
      <c r="Y158" s="30" t="inlineStr">
        <is>
          <t xml:space="preserve">pa-047</t>
        </is>
      </c>
      <c r="Z158" s="30" t="inlineStr">
        <is>
          <t xml:space="preserve">pitch-153</t>
        </is>
      </c>
      <c r="AA158" s="30" t="inlineStr">
        <is>
          <t xml:space="preserve"/>
        </is>
      </c>
      <c r="AB158" s="30" t="inlineStr">
        <is>
          <t xml:space="preserve">home-10</t>
        </is>
      </c>
      <c r="AC158" s="30" t="inlineStr">
        <is>
          <t xml:space="preserve">away-7</t>
        </is>
      </c>
    </row>
    <row r="159" ht="28" customHeight="1">
      <c r="A159" s="15">
        <v>154</v>
      </c>
      <c r="B159" s="15">
        <v>6</v>
      </c>
      <c r="C159" s="12" t="inlineStr">
        <is>
          <t xml:space="preserve">表</t>
        </is>
      </c>
      <c r="D159" s="12" t="inlineStr">
        <is>
          <t xml:space="preserve">つばめウイングス</t>
        </is>
      </c>
      <c r="E159" s="12" t="inlineStr">
        <is>
          <t xml:space="preserve">10</t>
        </is>
      </c>
      <c r="F159" s="12" t="inlineStr">
        <is>
          <t xml:space="preserve">なつめ こう</t>
        </is>
      </c>
      <c r="G159" s="15">
        <v>7</v>
      </c>
      <c r="H159" s="12" t="inlineStr">
        <is>
          <t xml:space="preserve">おがわ たく</t>
        </is>
      </c>
      <c r="I159" s="15">
        <v>3</v>
      </c>
      <c r="J159" s="15">
        <v>2</v>
      </c>
      <c r="K159" s="15">
        <v>21</v>
      </c>
      <c r="L159" s="15">
        <v>114</v>
      </c>
      <c r="M159" s="12" t="inlineStr">
        <is>
          <t xml:space="preserve"/>
        </is>
      </c>
      <c r="N159" s="12" t="inlineStr">
        <is>
          <t xml:space="preserve"/>
        </is>
      </c>
      <c r="O159" s="12" t="inlineStr">
        <is>
          <t xml:space="preserve">見逃しストライク</t>
        </is>
      </c>
      <c r="P159" s="15">
        <v>1</v>
      </c>
      <c r="Q159" s="15">
        <v>0</v>
      </c>
      <c r="R159" s="15">
        <v>1</v>
      </c>
      <c r="S159" s="15">
        <v>1</v>
      </c>
      <c r="T159" s="12" t="inlineStr">
        <is>
          <t xml:space="preserve">区間未取得</t>
        </is>
      </c>
      <c r="U159" s="12" t="inlineStr">
        <is>
          <t xml:space="preserve">対象</t>
        </is>
      </c>
      <c r="V159" s="12" t="inlineStr">
        <is>
          <t xml:space="preserve">架空データ・実測ではありません</t>
        </is>
      </c>
      <c r="W159" s="12" t="inlineStr">
        <is>
          <t xml:space="preserve"/>
        </is>
      </c>
      <c r="X159" s="19">
        <v>46325.44265046297</v>
      </c>
      <c r="Y159" s="12" t="inlineStr">
        <is>
          <t xml:space="preserve">pa-047</t>
        </is>
      </c>
      <c r="Z159" s="12" t="inlineStr">
        <is>
          <t xml:space="preserve">pitch-154</t>
        </is>
      </c>
      <c r="AA159" s="12" t="inlineStr">
        <is>
          <t xml:space="preserve"/>
        </is>
      </c>
      <c r="AB159" s="12" t="inlineStr">
        <is>
          <t xml:space="preserve">home-10</t>
        </is>
      </c>
      <c r="AC159" s="12" t="inlineStr">
        <is>
          <t xml:space="preserve">away-7</t>
        </is>
      </c>
    </row>
    <row r="160" ht="28" customHeight="1">
      <c r="A160" s="31">
        <v>155</v>
      </c>
      <c r="B160" s="31">
        <v>6</v>
      </c>
      <c r="C160" s="30" t="inlineStr">
        <is>
          <t xml:space="preserve">表</t>
        </is>
      </c>
      <c r="D160" s="30" t="inlineStr">
        <is>
          <t xml:space="preserve">つばめウイングス</t>
        </is>
      </c>
      <c r="E160" s="30" t="inlineStr">
        <is>
          <t xml:space="preserve">10</t>
        </is>
      </c>
      <c r="F160" s="30" t="inlineStr">
        <is>
          <t xml:space="preserve">なつめ こう</t>
        </is>
      </c>
      <c r="G160" s="31">
        <v>7</v>
      </c>
      <c r="H160" s="30" t="inlineStr">
        <is>
          <t xml:space="preserve">おがわ たく</t>
        </is>
      </c>
      <c r="I160" s="31">
        <v>3</v>
      </c>
      <c r="J160" s="31">
        <v>3</v>
      </c>
      <c r="K160" s="31">
        <v>22</v>
      </c>
      <c r="L160" s="31">
        <v>110</v>
      </c>
      <c r="M160" s="30" t="inlineStr">
        <is>
          <t xml:space="preserve"/>
        </is>
      </c>
      <c r="N160" s="30" t="inlineStr">
        <is>
          <t xml:space="preserve"/>
        </is>
      </c>
      <c r="O160" s="30" t="inlineStr">
        <is>
          <t xml:space="preserve">インプレー（打球）</t>
        </is>
      </c>
      <c r="P160" s="31">
        <v>1</v>
      </c>
      <c r="Q160" s="31">
        <v>1</v>
      </c>
      <c r="R160" s="31">
        <v>1</v>
      </c>
      <c r="S160" s="31">
        <v>1</v>
      </c>
      <c r="T160" s="30" t="inlineStr">
        <is>
          <t xml:space="preserve">区間未取得</t>
        </is>
      </c>
      <c r="U160" s="30" t="inlineStr">
        <is>
          <t xml:space="preserve">対象</t>
        </is>
      </c>
      <c r="V160" s="30" t="inlineStr">
        <is>
          <t xml:space="preserve">架空データ・実測ではありません</t>
        </is>
      </c>
      <c r="W160" s="30" t="inlineStr">
        <is>
          <t xml:space="preserve"/>
        </is>
      </c>
      <c r="X160" s="43">
        <v>46325.44291666667</v>
      </c>
      <c r="Y160" s="30" t="inlineStr">
        <is>
          <t xml:space="preserve">pa-047</t>
        </is>
      </c>
      <c r="Z160" s="30" t="inlineStr">
        <is>
          <t xml:space="preserve">pitch-155</t>
        </is>
      </c>
      <c r="AA160" s="30" t="inlineStr">
        <is>
          <t xml:space="preserve"/>
        </is>
      </c>
      <c r="AB160" s="30" t="inlineStr">
        <is>
          <t xml:space="preserve">home-10</t>
        </is>
      </c>
      <c r="AC160" s="30" t="inlineStr">
        <is>
          <t xml:space="preserve">away-7</t>
        </is>
      </c>
    </row>
    <row r="161" ht="28" customHeight="1">
      <c r="A161" s="15">
        <v>156</v>
      </c>
      <c r="B161" s="15">
        <v>6</v>
      </c>
      <c r="C161" s="12" t="inlineStr">
        <is>
          <t xml:space="preserve">表</t>
        </is>
      </c>
      <c r="D161" s="12" t="inlineStr">
        <is>
          <t xml:space="preserve">つばめウイングス</t>
        </is>
      </c>
      <c r="E161" s="12" t="inlineStr">
        <is>
          <t xml:space="preserve">10</t>
        </is>
      </c>
      <c r="F161" s="12" t="inlineStr">
        <is>
          <t xml:space="preserve">なつめ こう</t>
        </is>
      </c>
      <c r="G161" s="15">
        <v>8</v>
      </c>
      <c r="H161" s="12" t="inlineStr">
        <is>
          <t xml:space="preserve">しのはら ゆう</t>
        </is>
      </c>
      <c r="I161" s="15">
        <v>3</v>
      </c>
      <c r="J161" s="15">
        <v>1</v>
      </c>
      <c r="K161" s="15">
        <v>23</v>
      </c>
      <c r="L161" s="15">
        <v>117</v>
      </c>
      <c r="M161" s="12" t="inlineStr">
        <is>
          <t xml:space="preserve"/>
        </is>
      </c>
      <c r="N161" s="12" t="inlineStr">
        <is>
          <t xml:space="preserve"/>
        </is>
      </c>
      <c r="O161" s="12" t="inlineStr">
        <is>
          <t xml:space="preserve">見逃しストライク</t>
        </is>
      </c>
      <c r="P161" s="15">
        <v>0</v>
      </c>
      <c r="Q161" s="15">
        <v>0</v>
      </c>
      <c r="R161" s="15">
        <v>0</v>
      </c>
      <c r="S161" s="15">
        <v>1</v>
      </c>
      <c r="T161" s="12" t="inlineStr">
        <is>
          <t xml:space="preserve">区間未取得</t>
        </is>
      </c>
      <c r="U161" s="12" t="inlineStr">
        <is>
          <t xml:space="preserve">対象</t>
        </is>
      </c>
      <c r="V161" s="12" t="inlineStr">
        <is>
          <t xml:space="preserve">架空データ・実測ではありません</t>
        </is>
      </c>
      <c r="W161" s="12" t="inlineStr">
        <is>
          <t xml:space="preserve"/>
        </is>
      </c>
      <c r="X161" s="19">
        <v>46325.44354166667</v>
      </c>
      <c r="Y161" s="12" t="inlineStr">
        <is>
          <t xml:space="preserve">pa-048</t>
        </is>
      </c>
      <c r="Z161" s="12" t="inlineStr">
        <is>
          <t xml:space="preserve">pitch-156</t>
        </is>
      </c>
      <c r="AA161" s="12" t="inlineStr">
        <is>
          <t xml:space="preserve"/>
        </is>
      </c>
      <c r="AB161" s="12" t="inlineStr">
        <is>
          <t xml:space="preserve">home-10</t>
        </is>
      </c>
      <c r="AC161" s="12" t="inlineStr">
        <is>
          <t xml:space="preserve">away-8</t>
        </is>
      </c>
    </row>
    <row r="162" ht="28" customHeight="1">
      <c r="A162" s="31">
        <v>157</v>
      </c>
      <c r="B162" s="31">
        <v>6</v>
      </c>
      <c r="C162" s="30" t="inlineStr">
        <is>
          <t xml:space="preserve">表</t>
        </is>
      </c>
      <c r="D162" s="30" t="inlineStr">
        <is>
          <t xml:space="preserve">つばめウイングス</t>
        </is>
      </c>
      <c r="E162" s="30" t="inlineStr">
        <is>
          <t xml:space="preserve">10</t>
        </is>
      </c>
      <c r="F162" s="30" t="inlineStr">
        <is>
          <t xml:space="preserve">なつめ こう</t>
        </is>
      </c>
      <c r="G162" s="31">
        <v>8</v>
      </c>
      <c r="H162" s="30" t="inlineStr">
        <is>
          <t xml:space="preserve">しのはら ゆう</t>
        </is>
      </c>
      <c r="I162" s="31">
        <v>3</v>
      </c>
      <c r="J162" s="31">
        <v>2</v>
      </c>
      <c r="K162" s="31">
        <v>24</v>
      </c>
      <c r="L162" s="31">
        <v>113</v>
      </c>
      <c r="M162" s="30" t="inlineStr">
        <is>
          <t xml:space="preserve"/>
        </is>
      </c>
      <c r="N162" s="30" t="inlineStr">
        <is>
          <t xml:space="preserve"/>
        </is>
      </c>
      <c r="O162" s="30" t="inlineStr">
        <is>
          <t xml:space="preserve">ボール</t>
        </is>
      </c>
      <c r="P162" s="31">
        <v>0</v>
      </c>
      <c r="Q162" s="31">
        <v>1</v>
      </c>
      <c r="R162" s="31">
        <v>1</v>
      </c>
      <c r="S162" s="31">
        <v>1</v>
      </c>
      <c r="T162" s="30" t="inlineStr">
        <is>
          <t xml:space="preserve">区間未取得</t>
        </is>
      </c>
      <c r="U162" s="30" t="inlineStr">
        <is>
          <t xml:space="preserve">対象</t>
        </is>
      </c>
      <c r="V162" s="30" t="inlineStr">
        <is>
          <t xml:space="preserve">架空データ・実測ではありません</t>
        </is>
      </c>
      <c r="W162" s="30" t="inlineStr">
        <is>
          <t xml:space="preserve"/>
        </is>
      </c>
      <c r="X162" s="43">
        <v>46325.44380787037</v>
      </c>
      <c r="Y162" s="30" t="inlineStr">
        <is>
          <t xml:space="preserve">pa-048</t>
        </is>
      </c>
      <c r="Z162" s="30" t="inlineStr">
        <is>
          <t xml:space="preserve">pitch-157</t>
        </is>
      </c>
      <c r="AA162" s="30" t="inlineStr">
        <is>
          <t xml:space="preserve"/>
        </is>
      </c>
      <c r="AB162" s="30" t="inlineStr">
        <is>
          <t xml:space="preserve">home-10</t>
        </is>
      </c>
      <c r="AC162" s="30" t="inlineStr">
        <is>
          <t xml:space="preserve">away-8</t>
        </is>
      </c>
    </row>
    <row r="163" ht="28" customHeight="1">
      <c r="A163" s="15">
        <v>158</v>
      </c>
      <c r="B163" s="15">
        <v>6</v>
      </c>
      <c r="C163" s="12" t="inlineStr">
        <is>
          <t xml:space="preserve">表</t>
        </is>
      </c>
      <c r="D163" s="12" t="inlineStr">
        <is>
          <t xml:space="preserve">つばめウイングス</t>
        </is>
      </c>
      <c r="E163" s="12" t="inlineStr">
        <is>
          <t xml:space="preserve">10</t>
        </is>
      </c>
      <c r="F163" s="12" t="inlineStr">
        <is>
          <t xml:space="preserve">なつめ こう</t>
        </is>
      </c>
      <c r="G163" s="15">
        <v>8</v>
      </c>
      <c r="H163" s="12" t="inlineStr">
        <is>
          <t xml:space="preserve">しのはら ゆう</t>
        </is>
      </c>
      <c r="I163" s="15">
        <v>3</v>
      </c>
      <c r="J163" s="15">
        <v>3</v>
      </c>
      <c r="K163" s="15">
        <v>25</v>
      </c>
      <c r="L163" s="15">
        <v>109</v>
      </c>
      <c r="M163" s="12" t="inlineStr">
        <is>
          <t xml:space="preserve"/>
        </is>
      </c>
      <c r="N163" s="12" t="inlineStr">
        <is>
          <t xml:space="preserve"/>
        </is>
      </c>
      <c r="O163" s="12" t="inlineStr">
        <is>
          <t xml:space="preserve">ファール</t>
        </is>
      </c>
      <c r="P163" s="15">
        <v>1</v>
      </c>
      <c r="Q163" s="15">
        <v>1</v>
      </c>
      <c r="R163" s="15">
        <v>1</v>
      </c>
      <c r="S163" s="15">
        <v>2</v>
      </c>
      <c r="T163" s="12" t="inlineStr">
        <is>
          <t xml:space="preserve">区間未取得</t>
        </is>
      </c>
      <c r="U163" s="12" t="inlineStr">
        <is>
          <t xml:space="preserve">対象</t>
        </is>
      </c>
      <c r="V163" s="12" t="inlineStr">
        <is>
          <t xml:space="preserve">架空データ・実測ではありません</t>
        </is>
      </c>
      <c r="W163" s="12" t="inlineStr">
        <is>
          <t xml:space="preserve"/>
        </is>
      </c>
      <c r="X163" s="19">
        <v>46325.444074074076</v>
      </c>
      <c r="Y163" s="12" t="inlineStr">
        <is>
          <t xml:space="preserve">pa-048</t>
        </is>
      </c>
      <c r="Z163" s="12" t="inlineStr">
        <is>
          <t xml:space="preserve">pitch-158</t>
        </is>
      </c>
      <c r="AA163" s="12" t="inlineStr">
        <is>
          <t xml:space="preserve"/>
        </is>
      </c>
      <c r="AB163" s="12" t="inlineStr">
        <is>
          <t xml:space="preserve">home-10</t>
        </is>
      </c>
      <c r="AC163" s="12" t="inlineStr">
        <is>
          <t xml:space="preserve">away-8</t>
        </is>
      </c>
    </row>
    <row r="164" ht="28" customHeight="1">
      <c r="A164" s="31">
        <v>159</v>
      </c>
      <c r="B164" s="31">
        <v>6</v>
      </c>
      <c r="C164" s="30" t="inlineStr">
        <is>
          <t xml:space="preserve">表</t>
        </is>
      </c>
      <c r="D164" s="30" t="inlineStr">
        <is>
          <t xml:space="preserve">つばめウイングス</t>
        </is>
      </c>
      <c r="E164" s="30" t="inlineStr">
        <is>
          <t xml:space="preserve">10</t>
        </is>
      </c>
      <c r="F164" s="30" t="inlineStr">
        <is>
          <t xml:space="preserve">なつめ こう</t>
        </is>
      </c>
      <c r="G164" s="31">
        <v>8</v>
      </c>
      <c r="H164" s="30" t="inlineStr">
        <is>
          <t xml:space="preserve">しのはら ゆう</t>
        </is>
      </c>
      <c r="I164" s="31">
        <v>3</v>
      </c>
      <c r="J164" s="31">
        <v>4</v>
      </c>
      <c r="K164" s="31">
        <v>26</v>
      </c>
      <c r="L164" s="31">
        <v>116</v>
      </c>
      <c r="M164" s="30" t="inlineStr">
        <is>
          <t xml:space="preserve"/>
        </is>
      </c>
      <c r="N164" s="30" t="inlineStr">
        <is>
          <t xml:space="preserve"/>
        </is>
      </c>
      <c r="O164" s="30" t="inlineStr">
        <is>
          <t xml:space="preserve">空振り</t>
        </is>
      </c>
      <c r="P164" s="31">
        <v>1</v>
      </c>
      <c r="Q164" s="31">
        <v>2</v>
      </c>
      <c r="R164" s="31">
        <v>1</v>
      </c>
      <c r="S164" s="31">
        <v>3</v>
      </c>
      <c r="T164" s="30" t="inlineStr">
        <is>
          <t xml:space="preserve">区間未取得</t>
        </is>
      </c>
      <c r="U164" s="30" t="inlineStr">
        <is>
          <t xml:space="preserve">対象</t>
        </is>
      </c>
      <c r="V164" s="30" t="inlineStr">
        <is>
          <t xml:space="preserve">架空データ・実測ではありません</t>
        </is>
      </c>
      <c r="W164" s="30" t="inlineStr">
        <is>
          <t xml:space="preserve"/>
        </is>
      </c>
      <c r="X164" s="43">
        <v>46325.444340277776</v>
      </c>
      <c r="Y164" s="30" t="inlineStr">
        <is>
          <t xml:space="preserve">pa-048</t>
        </is>
      </c>
      <c r="Z164" s="30" t="inlineStr">
        <is>
          <t xml:space="preserve">pitch-159</t>
        </is>
      </c>
      <c r="AA164" s="30" t="inlineStr">
        <is>
          <t xml:space="preserve"/>
        </is>
      </c>
      <c r="AB164" s="30" t="inlineStr">
        <is>
          <t xml:space="preserve">home-10</t>
        </is>
      </c>
      <c r="AC164" s="30" t="inlineStr">
        <is>
          <t xml:space="preserve">away-8</t>
        </is>
      </c>
    </row>
    <row r="165" ht="28" customHeight="1">
      <c r="A165" s="15">
        <v>160</v>
      </c>
      <c r="B165" s="15">
        <v>6</v>
      </c>
      <c r="C165" s="12" t="inlineStr">
        <is>
          <t xml:space="preserve">裏</t>
        </is>
      </c>
      <c r="D165" s="12" t="inlineStr">
        <is>
          <t xml:space="preserve">うぐいすスターズ</t>
        </is>
      </c>
      <c r="E165" s="12" t="inlineStr">
        <is>
          <t xml:space="preserve">10</t>
        </is>
      </c>
      <c r="F165" s="12" t="inlineStr">
        <is>
          <t xml:space="preserve">みずの そう</t>
        </is>
      </c>
      <c r="G165" s="15">
        <v>5</v>
      </c>
      <c r="H165" s="12" t="inlineStr">
        <is>
          <t xml:space="preserve">たちばな いおり</t>
        </is>
      </c>
      <c r="I165" s="15">
        <v>3</v>
      </c>
      <c r="J165" s="15">
        <v>1</v>
      </c>
      <c r="K165" s="15">
        <v>13</v>
      </c>
      <c r="L165" s="15">
        <v>109</v>
      </c>
      <c r="M165" s="12" t="inlineStr">
        <is>
          <t xml:space="preserve"/>
        </is>
      </c>
      <c r="N165" s="12" t="inlineStr">
        <is>
          <t xml:space="preserve"/>
        </is>
      </c>
      <c r="O165" s="12" t="inlineStr">
        <is>
          <t xml:space="preserve">ボール</t>
        </is>
      </c>
      <c r="P165" s="15">
        <v>0</v>
      </c>
      <c r="Q165" s="15">
        <v>0</v>
      </c>
      <c r="R165" s="15">
        <v>1</v>
      </c>
      <c r="S165" s="15">
        <v>0</v>
      </c>
      <c r="T165" s="12" t="inlineStr">
        <is>
          <t xml:space="preserve">区間未取得</t>
        </is>
      </c>
      <c r="U165" s="12" t="inlineStr">
        <is>
          <t xml:space="preserve">対象</t>
        </is>
      </c>
      <c r="V165" s="12" t="inlineStr">
        <is>
          <t xml:space="preserve">架空データ・実測ではありません</t>
        </is>
      </c>
      <c r="W165" s="12" t="inlineStr">
        <is>
          <t xml:space="preserve"/>
        </is>
      </c>
      <c r="X165" s="19">
        <v>46325.44600694445</v>
      </c>
      <c r="Y165" s="12" t="inlineStr">
        <is>
          <t xml:space="preserve">pa-049</t>
        </is>
      </c>
      <c r="Z165" s="12" t="inlineStr">
        <is>
          <t xml:space="preserve">pitch-160</t>
        </is>
      </c>
      <c r="AA165" s="12" t="inlineStr">
        <is>
          <t xml:space="preserve"/>
        </is>
      </c>
      <c r="AB165" s="12" t="inlineStr">
        <is>
          <t xml:space="preserve">away-10</t>
        </is>
      </c>
      <c r="AC165" s="12" t="inlineStr">
        <is>
          <t xml:space="preserve">home-5</t>
        </is>
      </c>
    </row>
    <row r="166" ht="28" customHeight="1">
      <c r="A166" s="31">
        <v>161</v>
      </c>
      <c r="B166" s="31">
        <v>6</v>
      </c>
      <c r="C166" s="30" t="inlineStr">
        <is>
          <t xml:space="preserve">裏</t>
        </is>
      </c>
      <c r="D166" s="30" t="inlineStr">
        <is>
          <t xml:space="preserve">うぐいすスターズ</t>
        </is>
      </c>
      <c r="E166" s="30" t="inlineStr">
        <is>
          <t xml:space="preserve">10</t>
        </is>
      </c>
      <c r="F166" s="30" t="inlineStr">
        <is>
          <t xml:space="preserve">みずの そう</t>
        </is>
      </c>
      <c r="G166" s="31">
        <v>5</v>
      </c>
      <c r="H166" s="30" t="inlineStr">
        <is>
          <t xml:space="preserve">たちばな いおり</t>
        </is>
      </c>
      <c r="I166" s="31">
        <v>3</v>
      </c>
      <c r="J166" s="31">
        <v>2</v>
      </c>
      <c r="K166" s="31">
        <v>14</v>
      </c>
      <c r="L166" s="31">
        <v>105</v>
      </c>
      <c r="M166" s="30" t="inlineStr">
        <is>
          <t xml:space="preserve"/>
        </is>
      </c>
      <c r="N166" s="30" t="inlineStr">
        <is>
          <t xml:space="preserve"/>
        </is>
      </c>
      <c r="O166" s="30" t="inlineStr">
        <is>
          <t xml:space="preserve">見逃しストライク</t>
        </is>
      </c>
      <c r="P166" s="31">
        <v>1</v>
      </c>
      <c r="Q166" s="31">
        <v>0</v>
      </c>
      <c r="R166" s="31">
        <v>1</v>
      </c>
      <c r="S166" s="31">
        <v>1</v>
      </c>
      <c r="T166" s="30" t="inlineStr">
        <is>
          <t xml:space="preserve">区間未取得</t>
        </is>
      </c>
      <c r="U166" s="30" t="inlineStr">
        <is>
          <t xml:space="preserve">対象</t>
        </is>
      </c>
      <c r="V166" s="30" t="inlineStr">
        <is>
          <t xml:space="preserve">架空データ・実測ではありません</t>
        </is>
      </c>
      <c r="W166" s="30" t="inlineStr">
        <is>
          <t xml:space="preserve"/>
        </is>
      </c>
      <c r="X166" s="43">
        <v>46325.44627314815</v>
      </c>
      <c r="Y166" s="30" t="inlineStr">
        <is>
          <t xml:space="preserve">pa-049</t>
        </is>
      </c>
      <c r="Z166" s="30" t="inlineStr">
        <is>
          <t xml:space="preserve">pitch-161</t>
        </is>
      </c>
      <c r="AA166" s="30" t="inlineStr">
        <is>
          <t xml:space="preserve"/>
        </is>
      </c>
      <c r="AB166" s="30" t="inlineStr">
        <is>
          <t xml:space="preserve">away-10</t>
        </is>
      </c>
      <c r="AC166" s="30" t="inlineStr">
        <is>
          <t xml:space="preserve">home-5</t>
        </is>
      </c>
    </row>
    <row r="167" ht="28" customHeight="1">
      <c r="A167" s="15">
        <v>162</v>
      </c>
      <c r="B167" s="15">
        <v>6</v>
      </c>
      <c r="C167" s="12" t="inlineStr">
        <is>
          <t xml:space="preserve">裏</t>
        </is>
      </c>
      <c r="D167" s="12" t="inlineStr">
        <is>
          <t xml:space="preserve">うぐいすスターズ</t>
        </is>
      </c>
      <c r="E167" s="12" t="inlineStr">
        <is>
          <t xml:space="preserve">10</t>
        </is>
      </c>
      <c r="F167" s="12" t="inlineStr">
        <is>
          <t xml:space="preserve">みずの そう</t>
        </is>
      </c>
      <c r="G167" s="15">
        <v>5</v>
      </c>
      <c r="H167" s="12" t="inlineStr">
        <is>
          <t xml:space="preserve">たちばな いおり</t>
        </is>
      </c>
      <c r="I167" s="15">
        <v>3</v>
      </c>
      <c r="J167" s="15">
        <v>3</v>
      </c>
      <c r="K167" s="15">
        <v>15</v>
      </c>
      <c r="L167" s="15">
        <v>112</v>
      </c>
      <c r="M167" s="12" t="inlineStr">
        <is>
          <t xml:space="preserve"/>
        </is>
      </c>
      <c r="N167" s="12" t="inlineStr">
        <is>
          <t xml:space="preserve"/>
        </is>
      </c>
      <c r="O167" s="12" t="inlineStr">
        <is>
          <t xml:space="preserve">ボール</t>
        </is>
      </c>
      <c r="P167" s="15">
        <v>1</v>
      </c>
      <c r="Q167" s="15">
        <v>1</v>
      </c>
      <c r="R167" s="15">
        <v>2</v>
      </c>
      <c r="S167" s="15">
        <v>1</v>
      </c>
      <c r="T167" s="12" t="inlineStr">
        <is>
          <t xml:space="preserve">区間未取得</t>
        </is>
      </c>
      <c r="U167" s="12" t="inlineStr">
        <is>
          <t xml:space="preserve">対象</t>
        </is>
      </c>
      <c r="V167" s="12" t="inlineStr">
        <is>
          <t xml:space="preserve">架空データ・実測ではありません</t>
        </is>
      </c>
      <c r="W167" s="12" t="inlineStr">
        <is>
          <t xml:space="preserve"/>
        </is>
      </c>
      <c r="X167" s="19">
        <v>46325.44653935185</v>
      </c>
      <c r="Y167" s="12" t="inlineStr">
        <is>
          <t xml:space="preserve">pa-049</t>
        </is>
      </c>
      <c r="Z167" s="12" t="inlineStr">
        <is>
          <t xml:space="preserve">pitch-162</t>
        </is>
      </c>
      <c r="AA167" s="12" t="inlineStr">
        <is>
          <t xml:space="preserve"/>
        </is>
      </c>
      <c r="AB167" s="12" t="inlineStr">
        <is>
          <t xml:space="preserve">away-10</t>
        </is>
      </c>
      <c r="AC167" s="12" t="inlineStr">
        <is>
          <t xml:space="preserve">home-5</t>
        </is>
      </c>
    </row>
    <row r="168" ht="28" customHeight="1">
      <c r="A168" s="31">
        <v>163</v>
      </c>
      <c r="B168" s="31">
        <v>6</v>
      </c>
      <c r="C168" s="30" t="inlineStr">
        <is>
          <t xml:space="preserve">裏</t>
        </is>
      </c>
      <c r="D168" s="30" t="inlineStr">
        <is>
          <t xml:space="preserve">うぐいすスターズ</t>
        </is>
      </c>
      <c r="E168" s="30" t="inlineStr">
        <is>
          <t xml:space="preserve">10</t>
        </is>
      </c>
      <c r="F168" s="30" t="inlineStr">
        <is>
          <t xml:space="preserve">みずの そう</t>
        </is>
      </c>
      <c r="G168" s="31">
        <v>5</v>
      </c>
      <c r="H168" s="30" t="inlineStr">
        <is>
          <t xml:space="preserve">たちばな いおり</t>
        </is>
      </c>
      <c r="I168" s="31">
        <v>3</v>
      </c>
      <c r="J168" s="31">
        <v>4</v>
      </c>
      <c r="K168" s="31">
        <v>16</v>
      </c>
      <c r="L168" s="31">
        <v>108</v>
      </c>
      <c r="M168" s="30" t="inlineStr">
        <is>
          <t xml:space="preserve"/>
        </is>
      </c>
      <c r="N168" s="30" t="inlineStr">
        <is>
          <t xml:space="preserve"/>
        </is>
      </c>
      <c r="O168" s="30" t="inlineStr">
        <is>
          <t xml:space="preserve">ファール</t>
        </is>
      </c>
      <c r="P168" s="31">
        <v>2</v>
      </c>
      <c r="Q168" s="31">
        <v>1</v>
      </c>
      <c r="R168" s="31">
        <v>2</v>
      </c>
      <c r="S168" s="31">
        <v>2</v>
      </c>
      <c r="T168" s="30" t="inlineStr">
        <is>
          <t xml:space="preserve">区間未取得</t>
        </is>
      </c>
      <c r="U168" s="30" t="inlineStr">
        <is>
          <t xml:space="preserve">対象</t>
        </is>
      </c>
      <c r="V168" s="30" t="inlineStr">
        <is>
          <t xml:space="preserve">架空データ・実測ではありません</t>
        </is>
      </c>
      <c r="W168" s="30" t="inlineStr">
        <is>
          <t xml:space="preserve"/>
        </is>
      </c>
      <c r="X168" s="43">
        <v>46325.446805555555</v>
      </c>
      <c r="Y168" s="30" t="inlineStr">
        <is>
          <t xml:space="preserve">pa-049</t>
        </is>
      </c>
      <c r="Z168" s="30" t="inlineStr">
        <is>
          <t xml:space="preserve">pitch-163</t>
        </is>
      </c>
      <c r="AA168" s="30" t="inlineStr">
        <is>
          <t xml:space="preserve"/>
        </is>
      </c>
      <c r="AB168" s="30" t="inlineStr">
        <is>
          <t xml:space="preserve">away-10</t>
        </is>
      </c>
      <c r="AC168" s="30" t="inlineStr">
        <is>
          <t xml:space="preserve">home-5</t>
        </is>
      </c>
    </row>
    <row r="169" ht="28" customHeight="1">
      <c r="A169" s="15">
        <v>164</v>
      </c>
      <c r="B169" s="15">
        <v>6</v>
      </c>
      <c r="C169" s="12" t="inlineStr">
        <is>
          <t xml:space="preserve">裏</t>
        </is>
      </c>
      <c r="D169" s="12" t="inlineStr">
        <is>
          <t xml:space="preserve">うぐいすスターズ</t>
        </is>
      </c>
      <c r="E169" s="12" t="inlineStr">
        <is>
          <t xml:space="preserve">10</t>
        </is>
      </c>
      <c r="F169" s="12" t="inlineStr">
        <is>
          <t xml:space="preserve">みずの そう</t>
        </is>
      </c>
      <c r="G169" s="15">
        <v>5</v>
      </c>
      <c r="H169" s="12" t="inlineStr">
        <is>
          <t xml:space="preserve">たちばな いおり</t>
        </is>
      </c>
      <c r="I169" s="15">
        <v>3</v>
      </c>
      <c r="J169" s="15">
        <v>5</v>
      </c>
      <c r="K169" s="15">
        <v>17</v>
      </c>
      <c r="L169" s="15">
        <v>104</v>
      </c>
      <c r="M169" s="12" t="inlineStr">
        <is>
          <t xml:space="preserve"/>
        </is>
      </c>
      <c r="N169" s="12" t="inlineStr">
        <is>
          <t xml:space="preserve"/>
        </is>
      </c>
      <c r="O169" s="12" t="inlineStr">
        <is>
          <t xml:space="preserve">ボール</t>
        </is>
      </c>
      <c r="P169" s="15">
        <v>2</v>
      </c>
      <c r="Q169" s="15">
        <v>2</v>
      </c>
      <c r="R169" s="15">
        <v>3</v>
      </c>
      <c r="S169" s="15">
        <v>2</v>
      </c>
      <c r="T169" s="12" t="inlineStr">
        <is>
          <t xml:space="preserve">区間未取得</t>
        </is>
      </c>
      <c r="U169" s="12" t="inlineStr">
        <is>
          <t xml:space="preserve">対象</t>
        </is>
      </c>
      <c r="V169" s="12" t="inlineStr">
        <is>
          <t xml:space="preserve">架空データ・実測ではありません</t>
        </is>
      </c>
      <c r="W169" s="12" t="inlineStr">
        <is>
          <t xml:space="preserve"/>
        </is>
      </c>
      <c r="X169" s="19">
        <v>46325.44707175926</v>
      </c>
      <c r="Y169" s="12" t="inlineStr">
        <is>
          <t xml:space="preserve">pa-049</t>
        </is>
      </c>
      <c r="Z169" s="12" t="inlineStr">
        <is>
          <t xml:space="preserve">pitch-164</t>
        </is>
      </c>
      <c r="AA169" s="12" t="inlineStr">
        <is>
          <t xml:space="preserve"/>
        </is>
      </c>
      <c r="AB169" s="12" t="inlineStr">
        <is>
          <t xml:space="preserve">away-10</t>
        </is>
      </c>
      <c r="AC169" s="12" t="inlineStr">
        <is>
          <t xml:space="preserve">home-5</t>
        </is>
      </c>
    </row>
    <row r="170" ht="28" customHeight="1">
      <c r="A170" s="31">
        <v>165</v>
      </c>
      <c r="B170" s="31">
        <v>6</v>
      </c>
      <c r="C170" s="30" t="inlineStr">
        <is>
          <t xml:space="preserve">裏</t>
        </is>
      </c>
      <c r="D170" s="30" t="inlineStr">
        <is>
          <t xml:space="preserve">うぐいすスターズ</t>
        </is>
      </c>
      <c r="E170" s="30" t="inlineStr">
        <is>
          <t xml:space="preserve">10</t>
        </is>
      </c>
      <c r="F170" s="30" t="inlineStr">
        <is>
          <t xml:space="preserve">みずの そう</t>
        </is>
      </c>
      <c r="G170" s="31">
        <v>5</v>
      </c>
      <c r="H170" s="30" t="inlineStr">
        <is>
          <t xml:space="preserve">たちばな いおり</t>
        </is>
      </c>
      <c r="I170" s="31">
        <v>3</v>
      </c>
      <c r="J170" s="31">
        <v>6</v>
      </c>
      <c r="K170" s="31">
        <v>18</v>
      </c>
      <c r="L170" s="31">
        <v>111</v>
      </c>
      <c r="M170" s="30" t="inlineStr">
        <is>
          <t xml:space="preserve"/>
        </is>
      </c>
      <c r="N170" s="30" t="inlineStr">
        <is>
          <t xml:space="preserve"/>
        </is>
      </c>
      <c r="O170" s="30" t="inlineStr">
        <is>
          <t xml:space="preserve">ボール</t>
        </is>
      </c>
      <c r="P170" s="31">
        <v>3</v>
      </c>
      <c r="Q170" s="31">
        <v>2</v>
      </c>
      <c r="R170" s="31">
        <v>4</v>
      </c>
      <c r="S170" s="31">
        <v>2</v>
      </c>
      <c r="T170" s="30" t="inlineStr">
        <is>
          <t xml:space="preserve">区間未取得</t>
        </is>
      </c>
      <c r="U170" s="30" t="inlineStr">
        <is>
          <t xml:space="preserve">対象</t>
        </is>
      </c>
      <c r="V170" s="30" t="inlineStr">
        <is>
          <t xml:space="preserve">架空データ・実測ではありません</t>
        </is>
      </c>
      <c r="W170" s="30" t="inlineStr">
        <is>
          <t xml:space="preserve"/>
        </is>
      </c>
      <c r="X170" s="43">
        <v>46325.44733796296</v>
      </c>
      <c r="Y170" s="30" t="inlineStr">
        <is>
          <t xml:space="preserve">pa-049</t>
        </is>
      </c>
      <c r="Z170" s="30" t="inlineStr">
        <is>
          <t xml:space="preserve">pitch-165</t>
        </is>
      </c>
      <c r="AA170" s="30" t="inlineStr">
        <is>
          <t xml:space="preserve"/>
        </is>
      </c>
      <c r="AB170" s="30" t="inlineStr">
        <is>
          <t xml:space="preserve">away-10</t>
        </is>
      </c>
      <c r="AC170" s="30" t="inlineStr">
        <is>
          <t xml:space="preserve">home-5</t>
        </is>
      </c>
    </row>
    <row r="171" ht="28" customHeight="1">
      <c r="A171" s="15">
        <v>166</v>
      </c>
      <c r="B171" s="15">
        <v>6</v>
      </c>
      <c r="C171" s="12" t="inlineStr">
        <is>
          <t xml:space="preserve">裏</t>
        </is>
      </c>
      <c r="D171" s="12" t="inlineStr">
        <is>
          <t xml:space="preserve">うぐいすスターズ</t>
        </is>
      </c>
      <c r="E171" s="12" t="inlineStr">
        <is>
          <t xml:space="preserve">10</t>
        </is>
      </c>
      <c r="F171" s="12" t="inlineStr">
        <is>
          <t xml:space="preserve">みずの そう</t>
        </is>
      </c>
      <c r="G171" s="15">
        <v>6</v>
      </c>
      <c r="H171" s="12" t="inlineStr">
        <is>
          <t xml:space="preserve">さわだ なお</t>
        </is>
      </c>
      <c r="I171" s="15">
        <v>3</v>
      </c>
      <c r="J171" s="15">
        <v>1</v>
      </c>
      <c r="K171" s="15">
        <v>19</v>
      </c>
      <c r="L171" s="15">
        <v>107</v>
      </c>
      <c r="M171" s="12" t="inlineStr">
        <is>
          <t xml:space="preserve"/>
        </is>
      </c>
      <c r="N171" s="12" t="inlineStr">
        <is>
          <t xml:space="preserve"/>
        </is>
      </c>
      <c r="O171" s="12" t="inlineStr">
        <is>
          <t xml:space="preserve">ボール</t>
        </is>
      </c>
      <c r="P171" s="15">
        <v>0</v>
      </c>
      <c r="Q171" s="15">
        <v>0</v>
      </c>
      <c r="R171" s="15">
        <v>1</v>
      </c>
      <c r="S171" s="15">
        <v>0</v>
      </c>
      <c r="T171" s="12" t="inlineStr">
        <is>
          <t xml:space="preserve">区間未取得</t>
        </is>
      </c>
      <c r="U171" s="12" t="inlineStr">
        <is>
          <t xml:space="preserve">対象</t>
        </is>
      </c>
      <c r="V171" s="12" t="inlineStr">
        <is>
          <t xml:space="preserve">架空データ・実測ではありません</t>
        </is>
      </c>
      <c r="W171" s="12" t="inlineStr">
        <is>
          <t xml:space="preserve"/>
        </is>
      </c>
      <c r="X171" s="19">
        <v>46325.447962962964</v>
      </c>
      <c r="Y171" s="12" t="inlineStr">
        <is>
          <t xml:space="preserve">pa-050</t>
        </is>
      </c>
      <c r="Z171" s="12" t="inlineStr">
        <is>
          <t xml:space="preserve">pitch-166</t>
        </is>
      </c>
      <c r="AA171" s="12" t="inlineStr">
        <is>
          <t xml:space="preserve"/>
        </is>
      </c>
      <c r="AB171" s="12" t="inlineStr">
        <is>
          <t xml:space="preserve">away-10</t>
        </is>
      </c>
      <c r="AC171" s="12" t="inlineStr">
        <is>
          <t xml:space="preserve">home-6</t>
        </is>
      </c>
    </row>
    <row r="172" ht="28" customHeight="1">
      <c r="A172" s="31">
        <v>167</v>
      </c>
      <c r="B172" s="31">
        <v>6</v>
      </c>
      <c r="C172" s="30" t="inlineStr">
        <is>
          <t xml:space="preserve">裏</t>
        </is>
      </c>
      <c r="D172" s="30" t="inlineStr">
        <is>
          <t xml:space="preserve">うぐいすスターズ</t>
        </is>
      </c>
      <c r="E172" s="30" t="inlineStr">
        <is>
          <t xml:space="preserve">10</t>
        </is>
      </c>
      <c r="F172" s="30" t="inlineStr">
        <is>
          <t xml:space="preserve">みずの そう</t>
        </is>
      </c>
      <c r="G172" s="31">
        <v>6</v>
      </c>
      <c r="H172" s="30" t="inlineStr">
        <is>
          <t xml:space="preserve">さわだ なお</t>
        </is>
      </c>
      <c r="I172" s="31">
        <v>3</v>
      </c>
      <c r="J172" s="31">
        <v>2</v>
      </c>
      <c r="K172" s="31">
        <v>20</v>
      </c>
      <c r="L172" s="31">
        <v>114</v>
      </c>
      <c r="M172" s="30" t="inlineStr">
        <is>
          <t xml:space="preserve"/>
        </is>
      </c>
      <c r="N172" s="30" t="inlineStr">
        <is>
          <t xml:space="preserve"/>
        </is>
      </c>
      <c r="O172" s="30" t="inlineStr">
        <is>
          <t xml:space="preserve">見逃しストライク</t>
        </is>
      </c>
      <c r="P172" s="31">
        <v>1</v>
      </c>
      <c r="Q172" s="31">
        <v>0</v>
      </c>
      <c r="R172" s="31">
        <v>1</v>
      </c>
      <c r="S172" s="31">
        <v>1</v>
      </c>
      <c r="T172" s="30" t="inlineStr">
        <is>
          <t xml:space="preserve">区間未取得</t>
        </is>
      </c>
      <c r="U172" s="30" t="inlineStr">
        <is>
          <t xml:space="preserve">対象</t>
        </is>
      </c>
      <c r="V172" s="30" t="inlineStr">
        <is>
          <t xml:space="preserve">架空データ・実測ではありません</t>
        </is>
      </c>
      <c r="W172" s="30" t="inlineStr">
        <is>
          <t xml:space="preserve"/>
        </is>
      </c>
      <c r="X172" s="43">
        <v>46325.448229166665</v>
      </c>
      <c r="Y172" s="30" t="inlineStr">
        <is>
          <t xml:space="preserve">pa-050</t>
        </is>
      </c>
      <c r="Z172" s="30" t="inlineStr">
        <is>
          <t xml:space="preserve">pitch-167</t>
        </is>
      </c>
      <c r="AA172" s="30" t="inlineStr">
        <is>
          <t xml:space="preserve"/>
        </is>
      </c>
      <c r="AB172" s="30" t="inlineStr">
        <is>
          <t xml:space="preserve">away-10</t>
        </is>
      </c>
      <c r="AC172" s="30" t="inlineStr">
        <is>
          <t xml:space="preserve">home-6</t>
        </is>
      </c>
    </row>
    <row r="173" ht="28" customHeight="1">
      <c r="A173" s="15">
        <v>168</v>
      </c>
      <c r="B173" s="15">
        <v>6</v>
      </c>
      <c r="C173" s="12" t="inlineStr">
        <is>
          <t xml:space="preserve">裏</t>
        </is>
      </c>
      <c r="D173" s="12" t="inlineStr">
        <is>
          <t xml:space="preserve">うぐいすスターズ</t>
        </is>
      </c>
      <c r="E173" s="12" t="inlineStr">
        <is>
          <t xml:space="preserve">10</t>
        </is>
      </c>
      <c r="F173" s="12" t="inlineStr">
        <is>
          <t xml:space="preserve">みずの そう</t>
        </is>
      </c>
      <c r="G173" s="15">
        <v>6</v>
      </c>
      <c r="H173" s="12" t="inlineStr">
        <is>
          <t xml:space="preserve">さわだ なお</t>
        </is>
      </c>
      <c r="I173" s="15">
        <v>3</v>
      </c>
      <c r="J173" s="15">
        <v>3</v>
      </c>
      <c r="K173" s="15">
        <v>21</v>
      </c>
      <c r="L173" s="15">
        <v>110</v>
      </c>
      <c r="M173" s="12" t="inlineStr">
        <is>
          <t xml:space="preserve"/>
        </is>
      </c>
      <c r="N173" s="12" t="inlineStr">
        <is>
          <t xml:space="preserve"/>
        </is>
      </c>
      <c r="O173" s="12" t="inlineStr">
        <is>
          <t xml:space="preserve">インプレー（打球）</t>
        </is>
      </c>
      <c r="P173" s="15">
        <v>1</v>
      </c>
      <c r="Q173" s="15">
        <v>1</v>
      </c>
      <c r="R173" s="15">
        <v>1</v>
      </c>
      <c r="S173" s="15">
        <v>1</v>
      </c>
      <c r="T173" s="12" t="inlineStr">
        <is>
          <t xml:space="preserve">区間未取得</t>
        </is>
      </c>
      <c r="U173" s="12" t="inlineStr">
        <is>
          <t xml:space="preserve">対象</t>
        </is>
      </c>
      <c r="V173" s="12" t="inlineStr">
        <is>
          <t xml:space="preserve">架空データ・実測ではありません</t>
        </is>
      </c>
      <c r="W173" s="12" t="inlineStr">
        <is>
          <t xml:space="preserve"/>
        </is>
      </c>
      <c r="X173" s="19">
        <v>46325.448495370365</v>
      </c>
      <c r="Y173" s="12" t="inlineStr">
        <is>
          <t xml:space="preserve">pa-050</t>
        </is>
      </c>
      <c r="Z173" s="12" t="inlineStr">
        <is>
          <t xml:space="preserve">pitch-168</t>
        </is>
      </c>
      <c r="AA173" s="12" t="inlineStr">
        <is>
          <t xml:space="preserve"/>
        </is>
      </c>
      <c r="AB173" s="12" t="inlineStr">
        <is>
          <t xml:space="preserve">away-10</t>
        </is>
      </c>
      <c r="AC173" s="12" t="inlineStr">
        <is>
          <t xml:space="preserve">home-6</t>
        </is>
      </c>
    </row>
    <row r="174" ht="28" customHeight="1">
      <c r="A174" s="31">
        <v>169</v>
      </c>
      <c r="B174" s="31">
        <v>6</v>
      </c>
      <c r="C174" s="30" t="inlineStr">
        <is>
          <t xml:space="preserve">裏</t>
        </is>
      </c>
      <c r="D174" s="30" t="inlineStr">
        <is>
          <t xml:space="preserve">うぐいすスターズ</t>
        </is>
      </c>
      <c r="E174" s="30" t="inlineStr">
        <is>
          <t xml:space="preserve">10</t>
        </is>
      </c>
      <c r="F174" s="30" t="inlineStr">
        <is>
          <t xml:space="preserve">みずの そう</t>
        </is>
      </c>
      <c r="G174" s="31">
        <v>7</v>
      </c>
      <c r="H174" s="30" t="inlineStr">
        <is>
          <t xml:space="preserve">ひなた あお</t>
        </is>
      </c>
      <c r="I174" s="31">
        <v>3</v>
      </c>
      <c r="J174" s="31">
        <v>1</v>
      </c>
      <c r="K174" s="31">
        <v>22</v>
      </c>
      <c r="L174" s="31">
        <v>106</v>
      </c>
      <c r="M174" s="30" t="inlineStr">
        <is>
          <t xml:space="preserve"/>
        </is>
      </c>
      <c r="N174" s="30" t="inlineStr">
        <is>
          <t xml:space="preserve"/>
        </is>
      </c>
      <c r="O174" s="30" t="inlineStr">
        <is>
          <t xml:space="preserve">ボール</t>
        </is>
      </c>
      <c r="P174" s="31">
        <v>0</v>
      </c>
      <c r="Q174" s="31">
        <v>0</v>
      </c>
      <c r="R174" s="31">
        <v>1</v>
      </c>
      <c r="S174" s="31">
        <v>0</v>
      </c>
      <c r="T174" s="30" t="inlineStr">
        <is>
          <t xml:space="preserve">区間未取得</t>
        </is>
      </c>
      <c r="U174" s="30" t="inlineStr">
        <is>
          <t xml:space="preserve">対象</t>
        </is>
      </c>
      <c r="V174" s="30" t="inlineStr">
        <is>
          <t xml:space="preserve">架空データ・実測ではありません</t>
        </is>
      </c>
      <c r="W174" s="30" t="inlineStr">
        <is>
          <t xml:space="preserve"/>
        </is>
      </c>
      <c r="X174" s="43">
        <v>46325.449120370366</v>
      </c>
      <c r="Y174" s="30" t="inlineStr">
        <is>
          <t xml:space="preserve">pa-051</t>
        </is>
      </c>
      <c r="Z174" s="30" t="inlineStr">
        <is>
          <t xml:space="preserve">pitch-169</t>
        </is>
      </c>
      <c r="AA174" s="30" t="inlineStr">
        <is>
          <t xml:space="preserve"/>
        </is>
      </c>
      <c r="AB174" s="30" t="inlineStr">
        <is>
          <t xml:space="preserve">away-10</t>
        </is>
      </c>
      <c r="AC174" s="30" t="inlineStr">
        <is>
          <t xml:space="preserve">home-7</t>
        </is>
      </c>
    </row>
    <row r="175" ht="28" customHeight="1">
      <c r="A175" s="15">
        <v>170</v>
      </c>
      <c r="B175" s="15">
        <v>6</v>
      </c>
      <c r="C175" s="12" t="inlineStr">
        <is>
          <t xml:space="preserve">裏</t>
        </is>
      </c>
      <c r="D175" s="12" t="inlineStr">
        <is>
          <t xml:space="preserve">うぐいすスターズ</t>
        </is>
      </c>
      <c r="E175" s="12" t="inlineStr">
        <is>
          <t xml:space="preserve">10</t>
        </is>
      </c>
      <c r="F175" s="12" t="inlineStr">
        <is>
          <t xml:space="preserve">みずの そう</t>
        </is>
      </c>
      <c r="G175" s="15">
        <v>7</v>
      </c>
      <c r="H175" s="12" t="inlineStr">
        <is>
          <t xml:space="preserve">ひなた あお</t>
        </is>
      </c>
      <c r="I175" s="15">
        <v>3</v>
      </c>
      <c r="J175" s="15">
        <v>2</v>
      </c>
      <c r="K175" s="15">
        <v>23</v>
      </c>
      <c r="L175" s="15">
        <v>113</v>
      </c>
      <c r="M175" s="12" t="inlineStr">
        <is>
          <t xml:space="preserve"/>
        </is>
      </c>
      <c r="N175" s="12" t="inlineStr">
        <is>
          <t xml:space="preserve"/>
        </is>
      </c>
      <c r="O175" s="12" t="inlineStr">
        <is>
          <t xml:space="preserve">見逃しストライク</t>
        </is>
      </c>
      <c r="P175" s="15">
        <v>1</v>
      </c>
      <c r="Q175" s="15">
        <v>0</v>
      </c>
      <c r="R175" s="15">
        <v>1</v>
      </c>
      <c r="S175" s="15">
        <v>1</v>
      </c>
      <c r="T175" s="12" t="inlineStr">
        <is>
          <t xml:space="preserve">区間未取得</t>
        </is>
      </c>
      <c r="U175" s="12" t="inlineStr">
        <is>
          <t xml:space="preserve">対象</t>
        </is>
      </c>
      <c r="V175" s="12" t="inlineStr">
        <is>
          <t xml:space="preserve">架空データ・実測ではありません</t>
        </is>
      </c>
      <c r="W175" s="12" t="inlineStr">
        <is>
          <t xml:space="preserve"/>
        </is>
      </c>
      <c r="X175" s="19">
        <v>46325.44938657407</v>
      </c>
      <c r="Y175" s="12" t="inlineStr">
        <is>
          <t xml:space="preserve">pa-051</t>
        </is>
      </c>
      <c r="Z175" s="12" t="inlineStr">
        <is>
          <t xml:space="preserve">pitch-170</t>
        </is>
      </c>
      <c r="AA175" s="12" t="inlineStr">
        <is>
          <t xml:space="preserve"/>
        </is>
      </c>
      <c r="AB175" s="12" t="inlineStr">
        <is>
          <t xml:space="preserve">away-10</t>
        </is>
      </c>
      <c r="AC175" s="12" t="inlineStr">
        <is>
          <t xml:space="preserve">home-7</t>
        </is>
      </c>
    </row>
    <row r="176" ht="28" customHeight="1">
      <c r="A176" s="31">
        <v>171</v>
      </c>
      <c r="B176" s="31">
        <v>6</v>
      </c>
      <c r="C176" s="30" t="inlineStr">
        <is>
          <t xml:space="preserve">裏</t>
        </is>
      </c>
      <c r="D176" s="30" t="inlineStr">
        <is>
          <t xml:space="preserve">うぐいすスターズ</t>
        </is>
      </c>
      <c r="E176" s="30" t="inlineStr">
        <is>
          <t xml:space="preserve">10</t>
        </is>
      </c>
      <c r="F176" s="30" t="inlineStr">
        <is>
          <t xml:space="preserve">みずの そう</t>
        </is>
      </c>
      <c r="G176" s="31">
        <v>7</v>
      </c>
      <c r="H176" s="30" t="inlineStr">
        <is>
          <t xml:space="preserve">ひなた あお</t>
        </is>
      </c>
      <c r="I176" s="31">
        <v>3</v>
      </c>
      <c r="J176" s="31">
        <v>3</v>
      </c>
      <c r="K176" s="31">
        <v>24</v>
      </c>
      <c r="L176" s="31">
        <v>109</v>
      </c>
      <c r="M176" s="30" t="inlineStr">
        <is>
          <t xml:space="preserve"/>
        </is>
      </c>
      <c r="N176" s="30" t="inlineStr">
        <is>
          <t xml:space="preserve"/>
        </is>
      </c>
      <c r="O176" s="30" t="inlineStr">
        <is>
          <t xml:space="preserve">ファール</t>
        </is>
      </c>
      <c r="P176" s="31">
        <v>1</v>
      </c>
      <c r="Q176" s="31">
        <v>1</v>
      </c>
      <c r="R176" s="31">
        <v>1</v>
      </c>
      <c r="S176" s="31">
        <v>2</v>
      </c>
      <c r="T176" s="30" t="inlineStr">
        <is>
          <t xml:space="preserve">区間未取得</t>
        </is>
      </c>
      <c r="U176" s="30" t="inlineStr">
        <is>
          <t xml:space="preserve">対象</t>
        </is>
      </c>
      <c r="V176" s="30" t="inlineStr">
        <is>
          <t xml:space="preserve">架空データ・実測ではありません</t>
        </is>
      </c>
      <c r="W176" s="30" t="inlineStr">
        <is>
          <t xml:space="preserve"/>
        </is>
      </c>
      <c r="X176" s="43">
        <v>46325.44965277778</v>
      </c>
      <c r="Y176" s="30" t="inlineStr">
        <is>
          <t xml:space="preserve">pa-051</t>
        </is>
      </c>
      <c r="Z176" s="30" t="inlineStr">
        <is>
          <t xml:space="preserve">pitch-171</t>
        </is>
      </c>
      <c r="AA176" s="30" t="inlineStr">
        <is>
          <t xml:space="preserve"/>
        </is>
      </c>
      <c r="AB176" s="30" t="inlineStr">
        <is>
          <t xml:space="preserve">away-10</t>
        </is>
      </c>
      <c r="AC176" s="30" t="inlineStr">
        <is>
          <t xml:space="preserve">home-7</t>
        </is>
      </c>
    </row>
    <row r="177" ht="28" customHeight="1">
      <c r="A177" s="15">
        <v>172</v>
      </c>
      <c r="B177" s="15">
        <v>6</v>
      </c>
      <c r="C177" s="12" t="inlineStr">
        <is>
          <t xml:space="preserve">裏</t>
        </is>
      </c>
      <c r="D177" s="12" t="inlineStr">
        <is>
          <t xml:space="preserve">うぐいすスターズ</t>
        </is>
      </c>
      <c r="E177" s="12" t="inlineStr">
        <is>
          <t xml:space="preserve">10</t>
        </is>
      </c>
      <c r="F177" s="12" t="inlineStr">
        <is>
          <t xml:space="preserve">みずの そう</t>
        </is>
      </c>
      <c r="G177" s="15">
        <v>7</v>
      </c>
      <c r="H177" s="12" t="inlineStr">
        <is>
          <t xml:space="preserve">ひなた あお</t>
        </is>
      </c>
      <c r="I177" s="15">
        <v>3</v>
      </c>
      <c r="J177" s="15">
        <v>4</v>
      </c>
      <c r="K177" s="15">
        <v>25</v>
      </c>
      <c r="L177" s="15">
        <v>105</v>
      </c>
      <c r="M177" s="12" t="inlineStr">
        <is>
          <t xml:space="preserve"/>
        </is>
      </c>
      <c r="N177" s="12" t="inlineStr">
        <is>
          <t xml:space="preserve"/>
        </is>
      </c>
      <c r="O177" s="12" t="inlineStr">
        <is>
          <t xml:space="preserve">インプレー（打球）</t>
        </is>
      </c>
      <c r="P177" s="15">
        <v>1</v>
      </c>
      <c r="Q177" s="15">
        <v>2</v>
      </c>
      <c r="R177" s="15">
        <v>1</v>
      </c>
      <c r="S177" s="15">
        <v>2</v>
      </c>
      <c r="T177" s="12" t="inlineStr">
        <is>
          <t xml:space="preserve">区間未取得</t>
        </is>
      </c>
      <c r="U177" s="12" t="inlineStr">
        <is>
          <t xml:space="preserve">対象</t>
        </is>
      </c>
      <c r="V177" s="12" t="inlineStr">
        <is>
          <t xml:space="preserve">架空データ・実測ではありません</t>
        </is>
      </c>
      <c r="W177" s="12" t="inlineStr">
        <is>
          <t xml:space="preserve"/>
        </is>
      </c>
      <c r="X177" s="19">
        <v>46325.44991898148</v>
      </c>
      <c r="Y177" s="12" t="inlineStr">
        <is>
          <t xml:space="preserve">pa-051</t>
        </is>
      </c>
      <c r="Z177" s="12" t="inlineStr">
        <is>
          <t xml:space="preserve">pitch-172</t>
        </is>
      </c>
      <c r="AA177" s="12" t="inlineStr">
        <is>
          <t xml:space="preserve"/>
        </is>
      </c>
      <c r="AB177" s="12" t="inlineStr">
        <is>
          <t xml:space="preserve">away-10</t>
        </is>
      </c>
      <c r="AC177" s="12" t="inlineStr">
        <is>
          <t xml:space="preserve">home-7</t>
        </is>
      </c>
    </row>
    <row r="178" ht="28" customHeight="1">
      <c r="A178" s="31">
        <v>173</v>
      </c>
      <c r="B178" s="31">
        <v>6</v>
      </c>
      <c r="C178" s="30" t="inlineStr">
        <is>
          <t xml:space="preserve">裏</t>
        </is>
      </c>
      <c r="D178" s="30" t="inlineStr">
        <is>
          <t xml:space="preserve">うぐいすスターズ</t>
        </is>
      </c>
      <c r="E178" s="30" t="inlineStr">
        <is>
          <t xml:space="preserve">10</t>
        </is>
      </c>
      <c r="F178" s="30" t="inlineStr">
        <is>
          <t xml:space="preserve">みずの そう</t>
        </is>
      </c>
      <c r="G178" s="31">
        <v>8</v>
      </c>
      <c r="H178" s="30" t="inlineStr">
        <is>
          <t xml:space="preserve">つきしま りつ</t>
        </is>
      </c>
      <c r="I178" s="31">
        <v>3</v>
      </c>
      <c r="J178" s="31">
        <v>1</v>
      </c>
      <c r="K178" s="31">
        <v>26</v>
      </c>
      <c r="L178" s="31">
        <v>112</v>
      </c>
      <c r="M178" s="30" t="inlineStr">
        <is>
          <t xml:space="preserve"/>
        </is>
      </c>
      <c r="N178" s="30" t="inlineStr">
        <is>
          <t xml:space="preserve"/>
        </is>
      </c>
      <c r="O178" s="30" t="inlineStr">
        <is>
          <t xml:space="preserve">見逃しストライク</t>
        </is>
      </c>
      <c r="P178" s="31">
        <v>0</v>
      </c>
      <c r="Q178" s="31">
        <v>0</v>
      </c>
      <c r="R178" s="31">
        <v>0</v>
      </c>
      <c r="S178" s="31">
        <v>1</v>
      </c>
      <c r="T178" s="30" t="inlineStr">
        <is>
          <t xml:space="preserve">区間未取得</t>
        </is>
      </c>
      <c r="U178" s="30" t="inlineStr">
        <is>
          <t xml:space="preserve">対象</t>
        </is>
      </c>
      <c r="V178" s="30" t="inlineStr">
        <is>
          <t xml:space="preserve">架空データ・実測ではありません</t>
        </is>
      </c>
      <c r="W178" s="30" t="inlineStr">
        <is>
          <t xml:space="preserve"/>
        </is>
      </c>
      <c r="X178" s="43">
        <v>46325.45054398148</v>
      </c>
      <c r="Y178" s="30" t="inlineStr">
        <is>
          <t xml:space="preserve">pa-052</t>
        </is>
      </c>
      <c r="Z178" s="30" t="inlineStr">
        <is>
          <t xml:space="preserve">pitch-173</t>
        </is>
      </c>
      <c r="AA178" s="30" t="inlineStr">
        <is>
          <t xml:space="preserve"/>
        </is>
      </c>
      <c r="AB178" s="30" t="inlineStr">
        <is>
          <t xml:space="preserve">away-10</t>
        </is>
      </c>
      <c r="AC178" s="30" t="inlineStr">
        <is>
          <t xml:space="preserve">home-8</t>
        </is>
      </c>
    </row>
    <row r="179" ht="28" customHeight="1">
      <c r="A179" s="15">
        <v>174</v>
      </c>
      <c r="B179" s="15">
        <v>6</v>
      </c>
      <c r="C179" s="12" t="inlineStr">
        <is>
          <t xml:space="preserve">裏</t>
        </is>
      </c>
      <c r="D179" s="12" t="inlineStr">
        <is>
          <t xml:space="preserve">うぐいすスターズ</t>
        </is>
      </c>
      <c r="E179" s="12" t="inlineStr">
        <is>
          <t xml:space="preserve">10</t>
        </is>
      </c>
      <c r="F179" s="12" t="inlineStr">
        <is>
          <t xml:space="preserve">みずの そう</t>
        </is>
      </c>
      <c r="G179" s="15">
        <v>8</v>
      </c>
      <c r="H179" s="12" t="inlineStr">
        <is>
          <t xml:space="preserve">つきしま りつ</t>
        </is>
      </c>
      <c r="I179" s="15">
        <v>3</v>
      </c>
      <c r="J179" s="15">
        <v>2</v>
      </c>
      <c r="K179" s="15">
        <v>27</v>
      </c>
      <c r="L179" s="15">
        <v>108</v>
      </c>
      <c r="M179" s="12" t="inlineStr">
        <is>
          <t xml:space="preserve"/>
        </is>
      </c>
      <c r="N179" s="12" t="inlineStr">
        <is>
          <t xml:space="preserve"/>
        </is>
      </c>
      <c r="O179" s="12" t="inlineStr">
        <is>
          <t xml:space="preserve">インプレー（打球）</t>
        </is>
      </c>
      <c r="P179" s="15">
        <v>0</v>
      </c>
      <c r="Q179" s="15">
        <v>1</v>
      </c>
      <c r="R179" s="15">
        <v>0</v>
      </c>
      <c r="S179" s="15">
        <v>1</v>
      </c>
      <c r="T179" s="12" t="inlineStr">
        <is>
          <t xml:space="preserve">区間未取得</t>
        </is>
      </c>
      <c r="U179" s="12" t="inlineStr">
        <is>
          <t xml:space="preserve">対象</t>
        </is>
      </c>
      <c r="V179" s="12" t="inlineStr">
        <is>
          <t xml:space="preserve">架空データ・実測ではありません</t>
        </is>
      </c>
      <c r="W179" s="12" t="inlineStr">
        <is>
          <t xml:space="preserve"/>
        </is>
      </c>
      <c r="X179" s="19">
        <v>46325.45081018518</v>
      </c>
      <c r="Y179" s="12" t="inlineStr">
        <is>
          <t xml:space="preserve">pa-052</t>
        </is>
      </c>
      <c r="Z179" s="12" t="inlineStr">
        <is>
          <t xml:space="preserve">pitch-174</t>
        </is>
      </c>
      <c r="AA179" s="12" t="inlineStr">
        <is>
          <t xml:space="preserve"/>
        </is>
      </c>
      <c r="AB179" s="12" t="inlineStr">
        <is>
          <t xml:space="preserve">away-10</t>
        </is>
      </c>
      <c r="AC179" s="12" t="inlineStr">
        <is>
          <t xml:space="preserve">home-8</t>
        </is>
      </c>
    </row>
    <row r="180" ht="28" customHeight="1">
      <c r="A180" s="31">
        <v>175</v>
      </c>
      <c r="B180" s="31">
        <v>6</v>
      </c>
      <c r="C180" s="30" t="inlineStr">
        <is>
          <t xml:space="preserve">裏</t>
        </is>
      </c>
      <c r="D180" s="30" t="inlineStr">
        <is>
          <t xml:space="preserve">うぐいすスターズ</t>
        </is>
      </c>
      <c r="E180" s="30" t="inlineStr">
        <is>
          <t xml:space="preserve">10</t>
        </is>
      </c>
      <c r="F180" s="30" t="inlineStr">
        <is>
          <t xml:space="preserve">みずの そう</t>
        </is>
      </c>
      <c r="G180" s="31">
        <v>9</v>
      </c>
      <c r="H180" s="30" t="inlineStr">
        <is>
          <t xml:space="preserve">はるき ゆうと</t>
        </is>
      </c>
      <c r="I180" s="31">
        <v>3</v>
      </c>
      <c r="J180" s="31">
        <v>1</v>
      </c>
      <c r="K180" s="31">
        <v>28</v>
      </c>
      <c r="L180" s="31">
        <v>104</v>
      </c>
      <c r="M180" s="30" t="inlineStr">
        <is>
          <t xml:space="preserve"/>
        </is>
      </c>
      <c r="N180" s="30" t="inlineStr">
        <is>
          <t xml:space="preserve"/>
        </is>
      </c>
      <c r="O180" s="30" t="inlineStr">
        <is>
          <t xml:space="preserve">見逃しストライク</t>
        </is>
      </c>
      <c r="P180" s="31">
        <v>0</v>
      </c>
      <c r="Q180" s="31">
        <v>0</v>
      </c>
      <c r="R180" s="31">
        <v>0</v>
      </c>
      <c r="S180" s="31">
        <v>1</v>
      </c>
      <c r="T180" s="30" t="inlineStr">
        <is>
          <t xml:space="preserve">区間未取得</t>
        </is>
      </c>
      <c r="U180" s="30" t="inlineStr">
        <is>
          <t xml:space="preserve">対象</t>
        </is>
      </c>
      <c r="V180" s="30" t="inlineStr">
        <is>
          <t xml:space="preserve">架空データ・実測ではありません</t>
        </is>
      </c>
      <c r="W180" s="30" t="inlineStr">
        <is>
          <t xml:space="preserve"/>
        </is>
      </c>
      <c r="X180" s="43">
        <v>46325.45143518518</v>
      </c>
      <c r="Y180" s="30" t="inlineStr">
        <is>
          <t xml:space="preserve">pa-053</t>
        </is>
      </c>
      <c r="Z180" s="30" t="inlineStr">
        <is>
          <t xml:space="preserve">pitch-175</t>
        </is>
      </c>
      <c r="AA180" s="30" t="inlineStr">
        <is>
          <t xml:space="preserve"/>
        </is>
      </c>
      <c r="AB180" s="30" t="inlineStr">
        <is>
          <t xml:space="preserve">away-10</t>
        </is>
      </c>
      <c r="AC180" s="30" t="inlineStr">
        <is>
          <t xml:space="preserve">home-9</t>
        </is>
      </c>
    </row>
    <row r="181" ht="28" customHeight="1">
      <c r="A181" s="15">
        <v>176</v>
      </c>
      <c r="B181" s="15">
        <v>6</v>
      </c>
      <c r="C181" s="12" t="inlineStr">
        <is>
          <t xml:space="preserve">裏</t>
        </is>
      </c>
      <c r="D181" s="12" t="inlineStr">
        <is>
          <t xml:space="preserve">うぐいすスターズ</t>
        </is>
      </c>
      <c r="E181" s="12" t="inlineStr">
        <is>
          <t xml:space="preserve">10</t>
        </is>
      </c>
      <c r="F181" s="12" t="inlineStr">
        <is>
          <t xml:space="preserve">みずの そう</t>
        </is>
      </c>
      <c r="G181" s="15">
        <v>9</v>
      </c>
      <c r="H181" s="12" t="inlineStr">
        <is>
          <t xml:space="preserve">はるき ゆうと</t>
        </is>
      </c>
      <c r="I181" s="15">
        <v>3</v>
      </c>
      <c r="J181" s="15">
        <v>2</v>
      </c>
      <c r="K181" s="15">
        <v>29</v>
      </c>
      <c r="L181" s="15">
        <v>111</v>
      </c>
      <c r="M181" s="12" t="inlineStr">
        <is>
          <t xml:space="preserve"/>
        </is>
      </c>
      <c r="N181" s="12" t="inlineStr">
        <is>
          <t xml:space="preserve"/>
        </is>
      </c>
      <c r="O181" s="12" t="inlineStr">
        <is>
          <t xml:space="preserve">ボール</t>
        </is>
      </c>
      <c r="P181" s="15">
        <v>0</v>
      </c>
      <c r="Q181" s="15">
        <v>1</v>
      </c>
      <c r="R181" s="15">
        <v>1</v>
      </c>
      <c r="S181" s="15">
        <v>1</v>
      </c>
      <c r="T181" s="12" t="inlineStr">
        <is>
          <t xml:space="preserve">区間未取得</t>
        </is>
      </c>
      <c r="U181" s="12" t="inlineStr">
        <is>
          <t xml:space="preserve">対象</t>
        </is>
      </c>
      <c r="V181" s="12" t="inlineStr">
        <is>
          <t xml:space="preserve">架空データ・実測ではありません</t>
        </is>
      </c>
      <c r="W181" s="12" t="inlineStr">
        <is>
          <t xml:space="preserve"/>
        </is>
      </c>
      <c r="X181" s="19">
        <v>46325.45170138888</v>
      </c>
      <c r="Y181" s="12" t="inlineStr">
        <is>
          <t xml:space="preserve">pa-053</t>
        </is>
      </c>
      <c r="Z181" s="12" t="inlineStr">
        <is>
          <t xml:space="preserve">pitch-176</t>
        </is>
      </c>
      <c r="AA181" s="12" t="inlineStr">
        <is>
          <t xml:space="preserve"/>
        </is>
      </c>
      <c r="AB181" s="12" t="inlineStr">
        <is>
          <t xml:space="preserve">away-10</t>
        </is>
      </c>
      <c r="AC181" s="12" t="inlineStr">
        <is>
          <t xml:space="preserve">home-9</t>
        </is>
      </c>
    </row>
    <row r="182" ht="28" customHeight="1">
      <c r="A182" s="31">
        <v>177</v>
      </c>
      <c r="B182" s="31">
        <v>6</v>
      </c>
      <c r="C182" s="30" t="inlineStr">
        <is>
          <t xml:space="preserve">裏</t>
        </is>
      </c>
      <c r="D182" s="30" t="inlineStr">
        <is>
          <t xml:space="preserve">うぐいすスターズ</t>
        </is>
      </c>
      <c r="E182" s="30" t="inlineStr">
        <is>
          <t xml:space="preserve">10</t>
        </is>
      </c>
      <c r="F182" s="30" t="inlineStr">
        <is>
          <t xml:space="preserve">みずの そう</t>
        </is>
      </c>
      <c r="G182" s="31">
        <v>9</v>
      </c>
      <c r="H182" s="30" t="inlineStr">
        <is>
          <t xml:space="preserve">はるき ゆうと</t>
        </is>
      </c>
      <c r="I182" s="31">
        <v>3</v>
      </c>
      <c r="J182" s="31">
        <v>3</v>
      </c>
      <c r="K182" s="31">
        <v>30</v>
      </c>
      <c r="L182" s="31">
        <v>107</v>
      </c>
      <c r="M182" s="30" t="inlineStr">
        <is>
          <t xml:space="preserve"/>
        </is>
      </c>
      <c r="N182" s="30" t="inlineStr">
        <is>
          <t xml:space="preserve"/>
        </is>
      </c>
      <c r="O182" s="30" t="inlineStr">
        <is>
          <t xml:space="preserve">ファール</t>
        </is>
      </c>
      <c r="P182" s="31">
        <v>1</v>
      </c>
      <c r="Q182" s="31">
        <v>1</v>
      </c>
      <c r="R182" s="31">
        <v>1</v>
      </c>
      <c r="S182" s="31">
        <v>2</v>
      </c>
      <c r="T182" s="30" t="inlineStr">
        <is>
          <t xml:space="preserve">区間未取得</t>
        </is>
      </c>
      <c r="U182" s="30" t="inlineStr">
        <is>
          <t xml:space="preserve">対象</t>
        </is>
      </c>
      <c r="V182" s="30" t="inlineStr">
        <is>
          <t xml:space="preserve">架空データ・実測ではありません</t>
        </is>
      </c>
      <c r="W182" s="30" t="inlineStr">
        <is>
          <t xml:space="preserve"/>
        </is>
      </c>
      <c r="X182" s="43">
        <v>46325.45196759259</v>
      </c>
      <c r="Y182" s="30" t="inlineStr">
        <is>
          <t xml:space="preserve">pa-053</t>
        </is>
      </c>
      <c r="Z182" s="30" t="inlineStr">
        <is>
          <t xml:space="preserve">pitch-177</t>
        </is>
      </c>
      <c r="AA182" s="30" t="inlineStr">
        <is>
          <t xml:space="preserve"/>
        </is>
      </c>
      <c r="AB182" s="30" t="inlineStr">
        <is>
          <t xml:space="preserve">away-10</t>
        </is>
      </c>
      <c r="AC182" s="30" t="inlineStr">
        <is>
          <t xml:space="preserve">home-9</t>
        </is>
      </c>
    </row>
    <row r="183" ht="28" customHeight="1">
      <c r="A183" s="15">
        <v>178</v>
      </c>
      <c r="B183" s="15">
        <v>6</v>
      </c>
      <c r="C183" s="12" t="inlineStr">
        <is>
          <t xml:space="preserve">裏</t>
        </is>
      </c>
      <c r="D183" s="12" t="inlineStr">
        <is>
          <t xml:space="preserve">うぐいすスターズ</t>
        </is>
      </c>
      <c r="E183" s="12" t="inlineStr">
        <is>
          <t xml:space="preserve">10</t>
        </is>
      </c>
      <c r="F183" s="12" t="inlineStr">
        <is>
          <t xml:space="preserve">みずの そう</t>
        </is>
      </c>
      <c r="G183" s="15">
        <v>9</v>
      </c>
      <c r="H183" s="12" t="inlineStr">
        <is>
          <t xml:space="preserve">はるき ゆうと</t>
        </is>
      </c>
      <c r="I183" s="15">
        <v>3</v>
      </c>
      <c r="J183" s="15">
        <v>4</v>
      </c>
      <c r="K183" s="15">
        <v>31</v>
      </c>
      <c r="L183" s="15">
        <v>114</v>
      </c>
      <c r="M183" s="12" t="inlineStr">
        <is>
          <t xml:space="preserve"/>
        </is>
      </c>
      <c r="N183" s="12" t="inlineStr">
        <is>
          <t xml:space="preserve"/>
        </is>
      </c>
      <c r="O183" s="12" t="inlineStr">
        <is>
          <t xml:space="preserve">空振り</t>
        </is>
      </c>
      <c r="P183" s="15">
        <v>1</v>
      </c>
      <c r="Q183" s="15">
        <v>2</v>
      </c>
      <c r="R183" s="15">
        <v>1</v>
      </c>
      <c r="S183" s="15">
        <v>3</v>
      </c>
      <c r="T183" s="12" t="inlineStr">
        <is>
          <t xml:space="preserve">区間未取得</t>
        </is>
      </c>
      <c r="U183" s="12" t="inlineStr">
        <is>
          <t xml:space="preserve">対象</t>
        </is>
      </c>
      <c r="V183" s="12" t="inlineStr">
        <is>
          <t xml:space="preserve">架空データ・実測ではありません</t>
        </is>
      </c>
      <c r="W183" s="12" t="inlineStr">
        <is>
          <t xml:space="preserve"/>
        </is>
      </c>
      <c r="X183" s="19">
        <v>46325.4522337963</v>
      </c>
      <c r="Y183" s="12" t="inlineStr">
        <is>
          <t xml:space="preserve">pa-053</t>
        </is>
      </c>
      <c r="Z183" s="12" t="inlineStr">
        <is>
          <t xml:space="preserve">pitch-178</t>
        </is>
      </c>
      <c r="AA183" s="12" t="inlineStr">
        <is>
          <t xml:space="preserve"/>
        </is>
      </c>
      <c r="AB183" s="12" t="inlineStr">
        <is>
          <t xml:space="preserve">away-10</t>
        </is>
      </c>
      <c r="AC183" s="12" t="inlineStr">
        <is>
          <t xml:space="preserve">home-9</t>
        </is>
      </c>
    </row>
    <row r="184" ht="28" customHeight="1">
      <c r="A184" s="31">
        <v>179</v>
      </c>
      <c r="B184" s="31">
        <v>7</v>
      </c>
      <c r="C184" s="30" t="inlineStr">
        <is>
          <t xml:space="preserve">表</t>
        </is>
      </c>
      <c r="D184" s="30" t="inlineStr">
        <is>
          <t xml:space="preserve">つばめウイングス</t>
        </is>
      </c>
      <c r="E184" s="30" t="inlineStr">
        <is>
          <t xml:space="preserve">10</t>
        </is>
      </c>
      <c r="F184" s="30" t="inlineStr">
        <is>
          <t xml:space="preserve">なつめ こう</t>
        </is>
      </c>
      <c r="G184" s="31">
        <v>9</v>
      </c>
      <c r="H184" s="30" t="inlineStr">
        <is>
          <t xml:space="preserve">ほしの かい</t>
        </is>
      </c>
      <c r="I184" s="31">
        <v>3</v>
      </c>
      <c r="J184" s="31">
        <v>1</v>
      </c>
      <c r="K184" s="31">
        <v>27</v>
      </c>
      <c r="L184" s="31">
        <v>116</v>
      </c>
      <c r="M184" s="30" t="inlineStr">
        <is>
          <t xml:space="preserve"/>
        </is>
      </c>
      <c r="N184" s="30" t="inlineStr">
        <is>
          <t xml:space="preserve"/>
        </is>
      </c>
      <c r="O184" s="30" t="inlineStr">
        <is>
          <t xml:space="preserve">ボール</t>
        </is>
      </c>
      <c r="P184" s="31">
        <v>0</v>
      </c>
      <c r="Q184" s="31">
        <v>0</v>
      </c>
      <c r="R184" s="31">
        <v>1</v>
      </c>
      <c r="S184" s="31">
        <v>0</v>
      </c>
      <c r="T184" s="30" t="inlineStr">
        <is>
          <t xml:space="preserve">区間未取得</t>
        </is>
      </c>
      <c r="U184" s="30" t="inlineStr">
        <is>
          <t xml:space="preserve">対象</t>
        </is>
      </c>
      <c r="V184" s="30" t="inlineStr">
        <is>
          <t xml:space="preserve">架空データ・実測ではありません</t>
        </is>
      </c>
      <c r="W184" s="30" t="inlineStr">
        <is>
          <t xml:space="preserve"/>
        </is>
      </c>
      <c r="X184" s="43">
        <v>46325.45390046296</v>
      </c>
      <c r="Y184" s="30" t="inlineStr">
        <is>
          <t xml:space="preserve">pa-054</t>
        </is>
      </c>
      <c r="Z184" s="30" t="inlineStr">
        <is>
          <t xml:space="preserve">pitch-179</t>
        </is>
      </c>
      <c r="AA184" s="30" t="inlineStr">
        <is>
          <t xml:space="preserve"/>
        </is>
      </c>
      <c r="AB184" s="30" t="inlineStr">
        <is>
          <t xml:space="preserve">home-10</t>
        </is>
      </c>
      <c r="AC184" s="30" t="inlineStr">
        <is>
          <t xml:space="preserve">away-9</t>
        </is>
      </c>
    </row>
    <row r="185" ht="28" customHeight="1">
      <c r="A185" s="15">
        <v>180</v>
      </c>
      <c r="B185" s="15">
        <v>7</v>
      </c>
      <c r="C185" s="12" t="inlineStr">
        <is>
          <t xml:space="preserve">表</t>
        </is>
      </c>
      <c r="D185" s="12" t="inlineStr">
        <is>
          <t xml:space="preserve">つばめウイングス</t>
        </is>
      </c>
      <c r="E185" s="12" t="inlineStr">
        <is>
          <t xml:space="preserve">10</t>
        </is>
      </c>
      <c r="F185" s="12" t="inlineStr">
        <is>
          <t xml:space="preserve">なつめ こう</t>
        </is>
      </c>
      <c r="G185" s="15">
        <v>9</v>
      </c>
      <c r="H185" s="12" t="inlineStr">
        <is>
          <t xml:space="preserve">ほしの かい</t>
        </is>
      </c>
      <c r="I185" s="15">
        <v>3</v>
      </c>
      <c r="J185" s="15">
        <v>2</v>
      </c>
      <c r="K185" s="15">
        <v>28</v>
      </c>
      <c r="L185" s="15">
        <v>112</v>
      </c>
      <c r="M185" s="12" t="inlineStr">
        <is>
          <t xml:space="preserve"/>
        </is>
      </c>
      <c r="N185" s="12" t="inlineStr">
        <is>
          <t xml:space="preserve"/>
        </is>
      </c>
      <c r="O185" s="12" t="inlineStr">
        <is>
          <t xml:space="preserve">見逃しストライク</t>
        </is>
      </c>
      <c r="P185" s="15">
        <v>1</v>
      </c>
      <c r="Q185" s="15">
        <v>0</v>
      </c>
      <c r="R185" s="15">
        <v>1</v>
      </c>
      <c r="S185" s="15">
        <v>1</v>
      </c>
      <c r="T185" s="12" t="inlineStr">
        <is>
          <t xml:space="preserve">区間未取得</t>
        </is>
      </c>
      <c r="U185" s="12" t="inlineStr">
        <is>
          <t xml:space="preserve">対象</t>
        </is>
      </c>
      <c r="V185" s="12" t="inlineStr">
        <is>
          <t xml:space="preserve">架空データ・実測ではありません</t>
        </is>
      </c>
      <c r="W185" s="12" t="inlineStr">
        <is>
          <t xml:space="preserve"/>
        </is>
      </c>
      <c r="X185" s="19">
        <v>46325.45416666666</v>
      </c>
      <c r="Y185" s="12" t="inlineStr">
        <is>
          <t xml:space="preserve">pa-054</t>
        </is>
      </c>
      <c r="Z185" s="12" t="inlineStr">
        <is>
          <t xml:space="preserve">pitch-180</t>
        </is>
      </c>
      <c r="AA185" s="12" t="inlineStr">
        <is>
          <t xml:space="preserve"/>
        </is>
      </c>
      <c r="AB185" s="12" t="inlineStr">
        <is>
          <t xml:space="preserve">home-10</t>
        </is>
      </c>
      <c r="AC185" s="12" t="inlineStr">
        <is>
          <t xml:space="preserve">away-9</t>
        </is>
      </c>
    </row>
    <row r="186" ht="28" customHeight="1">
      <c r="A186" s="31">
        <v>181</v>
      </c>
      <c r="B186" s="31">
        <v>7</v>
      </c>
      <c r="C186" s="30" t="inlineStr">
        <is>
          <t xml:space="preserve">表</t>
        </is>
      </c>
      <c r="D186" s="30" t="inlineStr">
        <is>
          <t xml:space="preserve">つばめウイングス</t>
        </is>
      </c>
      <c r="E186" s="30" t="inlineStr">
        <is>
          <t xml:space="preserve">10</t>
        </is>
      </c>
      <c r="F186" s="30" t="inlineStr">
        <is>
          <t xml:space="preserve">なつめ こう</t>
        </is>
      </c>
      <c r="G186" s="31">
        <v>9</v>
      </c>
      <c r="H186" s="30" t="inlineStr">
        <is>
          <t xml:space="preserve">ほしの かい</t>
        </is>
      </c>
      <c r="I186" s="31">
        <v>3</v>
      </c>
      <c r="J186" s="31">
        <v>3</v>
      </c>
      <c r="K186" s="31">
        <v>29</v>
      </c>
      <c r="L186" s="31">
        <v>108</v>
      </c>
      <c r="M186" s="30" t="inlineStr">
        <is>
          <t xml:space="preserve"/>
        </is>
      </c>
      <c r="N186" s="30" t="inlineStr">
        <is>
          <t xml:space="preserve"/>
        </is>
      </c>
      <c r="O186" s="30" t="inlineStr">
        <is>
          <t xml:space="preserve">ファール</t>
        </is>
      </c>
      <c r="P186" s="31">
        <v>1</v>
      </c>
      <c r="Q186" s="31">
        <v>1</v>
      </c>
      <c r="R186" s="31">
        <v>1</v>
      </c>
      <c r="S186" s="31">
        <v>2</v>
      </c>
      <c r="T186" s="30" t="inlineStr">
        <is>
          <t xml:space="preserve">区間未取得</t>
        </is>
      </c>
      <c r="U186" s="30" t="inlineStr">
        <is>
          <t xml:space="preserve">対象</t>
        </is>
      </c>
      <c r="V186" s="30" t="inlineStr">
        <is>
          <t xml:space="preserve">架空データ・実測ではありません</t>
        </is>
      </c>
      <c r="W186" s="30" t="inlineStr">
        <is>
          <t xml:space="preserve"/>
        </is>
      </c>
      <c r="X186" s="43">
        <v>46325.45443287037</v>
      </c>
      <c r="Y186" s="30" t="inlineStr">
        <is>
          <t xml:space="preserve">pa-054</t>
        </is>
      </c>
      <c r="Z186" s="30" t="inlineStr">
        <is>
          <t xml:space="preserve">pitch-181</t>
        </is>
      </c>
      <c r="AA186" s="30" t="inlineStr">
        <is>
          <t xml:space="preserve"/>
        </is>
      </c>
      <c r="AB186" s="30" t="inlineStr">
        <is>
          <t xml:space="preserve">home-10</t>
        </is>
      </c>
      <c r="AC186" s="30" t="inlineStr">
        <is>
          <t xml:space="preserve">away-9</t>
        </is>
      </c>
    </row>
    <row r="187" ht="28" customHeight="1">
      <c r="A187" s="15">
        <v>182</v>
      </c>
      <c r="B187" s="15">
        <v>7</v>
      </c>
      <c r="C187" s="12" t="inlineStr">
        <is>
          <t xml:space="preserve">表</t>
        </is>
      </c>
      <c r="D187" s="12" t="inlineStr">
        <is>
          <t xml:space="preserve">つばめウイングス</t>
        </is>
      </c>
      <c r="E187" s="12" t="inlineStr">
        <is>
          <t xml:space="preserve">10</t>
        </is>
      </c>
      <c r="F187" s="12" t="inlineStr">
        <is>
          <t xml:space="preserve">なつめ こう</t>
        </is>
      </c>
      <c r="G187" s="15">
        <v>9</v>
      </c>
      <c r="H187" s="12" t="inlineStr">
        <is>
          <t xml:space="preserve">ほしの かい</t>
        </is>
      </c>
      <c r="I187" s="15">
        <v>3</v>
      </c>
      <c r="J187" s="15">
        <v>4</v>
      </c>
      <c r="K187" s="15">
        <v>30</v>
      </c>
      <c r="L187" s="15">
        <v>115</v>
      </c>
      <c r="M187" s="12" t="inlineStr">
        <is>
          <t xml:space="preserve"/>
        </is>
      </c>
      <c r="N187" s="12" t="inlineStr">
        <is>
          <t xml:space="preserve"/>
        </is>
      </c>
      <c r="O187" s="12" t="inlineStr">
        <is>
          <t xml:space="preserve">インプレー（打球）</t>
        </is>
      </c>
      <c r="P187" s="15">
        <v>1</v>
      </c>
      <c r="Q187" s="15">
        <v>2</v>
      </c>
      <c r="R187" s="15">
        <v>1</v>
      </c>
      <c r="S187" s="15">
        <v>2</v>
      </c>
      <c r="T187" s="12" t="inlineStr">
        <is>
          <t xml:space="preserve">区間未取得</t>
        </is>
      </c>
      <c r="U187" s="12" t="inlineStr">
        <is>
          <t xml:space="preserve">対象</t>
        </is>
      </c>
      <c r="V187" s="12" t="inlineStr">
        <is>
          <t xml:space="preserve">架空データ・実測ではありません</t>
        </is>
      </c>
      <c r="W187" s="12" t="inlineStr">
        <is>
          <t xml:space="preserve"/>
        </is>
      </c>
      <c r="X187" s="19">
        <v>46325.45469907408</v>
      </c>
      <c r="Y187" s="12" t="inlineStr">
        <is>
          <t xml:space="preserve">pa-054</t>
        </is>
      </c>
      <c r="Z187" s="12" t="inlineStr">
        <is>
          <t xml:space="preserve">pitch-182</t>
        </is>
      </c>
      <c r="AA187" s="12" t="inlineStr">
        <is>
          <t xml:space="preserve"/>
        </is>
      </c>
      <c r="AB187" s="12" t="inlineStr">
        <is>
          <t xml:space="preserve">home-10</t>
        </is>
      </c>
      <c r="AC187" s="12" t="inlineStr">
        <is>
          <t xml:space="preserve">away-9</t>
        </is>
      </c>
    </row>
    <row r="188" ht="28" customHeight="1">
      <c r="A188" s="31">
        <v>183</v>
      </c>
      <c r="B188" s="31">
        <v>7</v>
      </c>
      <c r="C188" s="30" t="inlineStr">
        <is>
          <t xml:space="preserve">表</t>
        </is>
      </c>
      <c r="D188" s="30" t="inlineStr">
        <is>
          <t xml:space="preserve">つばめウイングス</t>
        </is>
      </c>
      <c r="E188" s="30" t="inlineStr">
        <is>
          <t xml:space="preserve">10</t>
        </is>
      </c>
      <c r="F188" s="30" t="inlineStr">
        <is>
          <t xml:space="preserve">なつめ こう</t>
        </is>
      </c>
      <c r="G188" s="31">
        <v>1</v>
      </c>
      <c r="H188" s="30" t="inlineStr">
        <is>
          <t xml:space="preserve">みずの そう</t>
        </is>
      </c>
      <c r="I188" s="31">
        <v>2</v>
      </c>
      <c r="J188" s="31">
        <v>1</v>
      </c>
      <c r="K188" s="31">
        <v>31</v>
      </c>
      <c r="L188" s="31">
        <v>111</v>
      </c>
      <c r="M188" s="30" t="inlineStr">
        <is>
          <t xml:space="preserve"/>
        </is>
      </c>
      <c r="N188" s="30" t="inlineStr">
        <is>
          <t xml:space="preserve"/>
        </is>
      </c>
      <c r="O188" s="30" t="inlineStr">
        <is>
          <t xml:space="preserve">見逃しストライク</t>
        </is>
      </c>
      <c r="P188" s="31">
        <v>0</v>
      </c>
      <c r="Q188" s="31">
        <v>0</v>
      </c>
      <c r="R188" s="31">
        <v>0</v>
      </c>
      <c r="S188" s="31">
        <v>1</v>
      </c>
      <c r="T188" s="30" t="inlineStr">
        <is>
          <t xml:space="preserve">区間未取得</t>
        </is>
      </c>
      <c r="U188" s="30" t="inlineStr">
        <is>
          <t xml:space="preserve">対象</t>
        </is>
      </c>
      <c r="V188" s="30" t="inlineStr">
        <is>
          <t xml:space="preserve">架空データ・実測ではありません</t>
        </is>
      </c>
      <c r="W188" s="30" t="inlineStr">
        <is>
          <t xml:space="preserve"/>
        </is>
      </c>
      <c r="X188" s="43">
        <v>46325.45532407408</v>
      </c>
      <c r="Y188" s="30" t="inlineStr">
        <is>
          <t xml:space="preserve">pa-055</t>
        </is>
      </c>
      <c r="Z188" s="30" t="inlineStr">
        <is>
          <t xml:space="preserve">pitch-183</t>
        </is>
      </c>
      <c r="AA188" s="30" t="inlineStr">
        <is>
          <t xml:space="preserve"/>
        </is>
      </c>
      <c r="AB188" s="30" t="inlineStr">
        <is>
          <t xml:space="preserve">home-10</t>
        </is>
      </c>
      <c r="AC188" s="30" t="inlineStr">
        <is>
          <t xml:space="preserve">away-10</t>
        </is>
      </c>
    </row>
    <row r="189" ht="28" customHeight="1">
      <c r="A189" s="15">
        <v>184</v>
      </c>
      <c r="B189" s="15">
        <v>7</v>
      </c>
      <c r="C189" s="12" t="inlineStr">
        <is>
          <t xml:space="preserve">表</t>
        </is>
      </c>
      <c r="D189" s="12" t="inlineStr">
        <is>
          <t xml:space="preserve">つばめウイングス</t>
        </is>
      </c>
      <c r="E189" s="12" t="inlineStr">
        <is>
          <t xml:space="preserve">10</t>
        </is>
      </c>
      <c r="F189" s="12" t="inlineStr">
        <is>
          <t xml:space="preserve">なつめ こう</t>
        </is>
      </c>
      <c r="G189" s="15">
        <v>1</v>
      </c>
      <c r="H189" s="12" t="inlineStr">
        <is>
          <t xml:space="preserve">みずの そう</t>
        </is>
      </c>
      <c r="I189" s="15">
        <v>2</v>
      </c>
      <c r="J189" s="15">
        <v>2</v>
      </c>
      <c r="K189" s="15">
        <v>32</v>
      </c>
      <c r="L189" s="15">
        <v>107</v>
      </c>
      <c r="M189" s="12" t="inlineStr">
        <is>
          <t xml:space="preserve"/>
        </is>
      </c>
      <c r="N189" s="12" t="inlineStr">
        <is>
          <t xml:space="preserve"/>
        </is>
      </c>
      <c r="O189" s="12" t="inlineStr">
        <is>
          <t xml:space="preserve">インプレー（打球）</t>
        </is>
      </c>
      <c r="P189" s="15">
        <v>0</v>
      </c>
      <c r="Q189" s="15">
        <v>1</v>
      </c>
      <c r="R189" s="15">
        <v>0</v>
      </c>
      <c r="S189" s="15">
        <v>1</v>
      </c>
      <c r="T189" s="12" t="inlineStr">
        <is>
          <t xml:space="preserve">区間未取得</t>
        </is>
      </c>
      <c r="U189" s="12" t="inlineStr">
        <is>
          <t xml:space="preserve">対象</t>
        </is>
      </c>
      <c r="V189" s="12" t="inlineStr">
        <is>
          <t xml:space="preserve">架空データ・実測ではありません</t>
        </is>
      </c>
      <c r="W189" s="12" t="inlineStr">
        <is>
          <t xml:space="preserve"/>
        </is>
      </c>
      <c r="X189" s="19">
        <v>46325.45559027778</v>
      </c>
      <c r="Y189" s="12" t="inlineStr">
        <is>
          <t xml:space="preserve">pa-055</t>
        </is>
      </c>
      <c r="Z189" s="12" t="inlineStr">
        <is>
          <t xml:space="preserve">pitch-184</t>
        </is>
      </c>
      <c r="AA189" s="12" t="inlineStr">
        <is>
          <t xml:space="preserve"/>
        </is>
      </c>
      <c r="AB189" s="12" t="inlineStr">
        <is>
          <t xml:space="preserve">home-10</t>
        </is>
      </c>
      <c r="AC189" s="12" t="inlineStr">
        <is>
          <t xml:space="preserve">away-10</t>
        </is>
      </c>
    </row>
    <row r="190" ht="28" customHeight="1">
      <c r="A190" s="31">
        <v>185</v>
      </c>
      <c r="B190" s="31">
        <v>7</v>
      </c>
      <c r="C190" s="30" t="inlineStr">
        <is>
          <t xml:space="preserve">表</t>
        </is>
      </c>
      <c r="D190" s="30" t="inlineStr">
        <is>
          <t xml:space="preserve">つばめウイングス</t>
        </is>
      </c>
      <c r="E190" s="30" t="inlineStr">
        <is>
          <t xml:space="preserve">10</t>
        </is>
      </c>
      <c r="F190" s="30" t="inlineStr">
        <is>
          <t xml:space="preserve">なつめ こう</t>
        </is>
      </c>
      <c r="G190" s="31">
        <v>2</v>
      </c>
      <c r="H190" s="30" t="inlineStr">
        <is>
          <t xml:space="preserve">はやせ そら</t>
        </is>
      </c>
      <c r="I190" s="31">
        <v>4</v>
      </c>
      <c r="J190" s="31">
        <v>1</v>
      </c>
      <c r="K190" s="31">
        <v>33</v>
      </c>
      <c r="L190" s="31">
        <v>114</v>
      </c>
      <c r="M190" s="30" t="inlineStr">
        <is>
          <t xml:space="preserve"/>
        </is>
      </c>
      <c r="N190" s="30" t="inlineStr">
        <is>
          <t xml:space="preserve"/>
        </is>
      </c>
      <c r="O190" s="30" t="inlineStr">
        <is>
          <t xml:space="preserve">ボール</t>
        </is>
      </c>
      <c r="P190" s="31">
        <v>0</v>
      </c>
      <c r="Q190" s="31">
        <v>0</v>
      </c>
      <c r="R190" s="31">
        <v>1</v>
      </c>
      <c r="S190" s="31">
        <v>0</v>
      </c>
      <c r="T190" s="30" t="inlineStr">
        <is>
          <t xml:space="preserve">区間未取得</t>
        </is>
      </c>
      <c r="U190" s="30" t="inlineStr">
        <is>
          <t xml:space="preserve">対象</t>
        </is>
      </c>
      <c r="V190" s="30" t="inlineStr">
        <is>
          <t xml:space="preserve">架空データ・実測ではありません</t>
        </is>
      </c>
      <c r="W190" s="30" t="inlineStr">
        <is>
          <t xml:space="preserve"/>
        </is>
      </c>
      <c r="X190" s="43">
        <v>46325.45621527778</v>
      </c>
      <c r="Y190" s="30" t="inlineStr">
        <is>
          <t xml:space="preserve">pa-056</t>
        </is>
      </c>
      <c r="Z190" s="30" t="inlineStr">
        <is>
          <t xml:space="preserve">pitch-185</t>
        </is>
      </c>
      <c r="AA190" s="30" t="inlineStr">
        <is>
          <t xml:space="preserve"/>
        </is>
      </c>
      <c r="AB190" s="30" t="inlineStr">
        <is>
          <t xml:space="preserve">home-10</t>
        </is>
      </c>
      <c r="AC190" s="30" t="inlineStr">
        <is>
          <t xml:space="preserve">away-2</t>
        </is>
      </c>
    </row>
    <row r="191" ht="28" customHeight="1">
      <c r="A191" s="15">
        <v>186</v>
      </c>
      <c r="B191" s="15">
        <v>7</v>
      </c>
      <c r="C191" s="12" t="inlineStr">
        <is>
          <t xml:space="preserve">表</t>
        </is>
      </c>
      <c r="D191" s="12" t="inlineStr">
        <is>
          <t xml:space="preserve">つばめウイングス</t>
        </is>
      </c>
      <c r="E191" s="12" t="inlineStr">
        <is>
          <t xml:space="preserve">10</t>
        </is>
      </c>
      <c r="F191" s="12" t="inlineStr">
        <is>
          <t xml:space="preserve">なつめ こう</t>
        </is>
      </c>
      <c r="G191" s="15">
        <v>2</v>
      </c>
      <c r="H191" s="12" t="inlineStr">
        <is>
          <t xml:space="preserve">はやせ そら</t>
        </is>
      </c>
      <c r="I191" s="15">
        <v>4</v>
      </c>
      <c r="J191" s="15">
        <v>2</v>
      </c>
      <c r="K191" s="15">
        <v>34</v>
      </c>
      <c r="L191" s="15">
        <v>110</v>
      </c>
      <c r="M191" s="12" t="inlineStr">
        <is>
          <t xml:space="preserve"/>
        </is>
      </c>
      <c r="N191" s="12" t="inlineStr">
        <is>
          <t xml:space="preserve"/>
        </is>
      </c>
      <c r="O191" s="12" t="inlineStr">
        <is>
          <t xml:space="preserve">見逃しストライク</t>
        </is>
      </c>
      <c r="P191" s="15">
        <v>1</v>
      </c>
      <c r="Q191" s="15">
        <v>0</v>
      </c>
      <c r="R191" s="15">
        <v>1</v>
      </c>
      <c r="S191" s="15">
        <v>1</v>
      </c>
      <c r="T191" s="12" t="inlineStr">
        <is>
          <t xml:space="preserve">区間未取得</t>
        </is>
      </c>
      <c r="U191" s="12" t="inlineStr">
        <is>
          <t xml:space="preserve">対象</t>
        </is>
      </c>
      <c r="V191" s="12" t="inlineStr">
        <is>
          <t xml:space="preserve">架空データ・実測ではありません</t>
        </is>
      </c>
      <c r="W191" s="12" t="inlineStr">
        <is>
          <t xml:space="preserve"/>
        </is>
      </c>
      <c r="X191" s="19">
        <v>46325.45648148148</v>
      </c>
      <c r="Y191" s="12" t="inlineStr">
        <is>
          <t xml:space="preserve">pa-056</t>
        </is>
      </c>
      <c r="Z191" s="12" t="inlineStr">
        <is>
          <t xml:space="preserve">pitch-186</t>
        </is>
      </c>
      <c r="AA191" s="12" t="inlineStr">
        <is>
          <t xml:space="preserve"/>
        </is>
      </c>
      <c r="AB191" s="12" t="inlineStr">
        <is>
          <t xml:space="preserve">home-10</t>
        </is>
      </c>
      <c r="AC191" s="12" t="inlineStr">
        <is>
          <t xml:space="preserve">away-2</t>
        </is>
      </c>
    </row>
    <row r="192" ht="28" customHeight="1">
      <c r="A192" s="31">
        <v>187</v>
      </c>
      <c r="B192" s="31">
        <v>7</v>
      </c>
      <c r="C192" s="30" t="inlineStr">
        <is>
          <t xml:space="preserve">表</t>
        </is>
      </c>
      <c r="D192" s="30" t="inlineStr">
        <is>
          <t xml:space="preserve">つばめウイングス</t>
        </is>
      </c>
      <c r="E192" s="30" t="inlineStr">
        <is>
          <t xml:space="preserve">10</t>
        </is>
      </c>
      <c r="F192" s="30" t="inlineStr">
        <is>
          <t xml:space="preserve">なつめ こう</t>
        </is>
      </c>
      <c r="G192" s="31">
        <v>2</v>
      </c>
      <c r="H192" s="30" t="inlineStr">
        <is>
          <t xml:space="preserve">はやせ そら</t>
        </is>
      </c>
      <c r="I192" s="31">
        <v>4</v>
      </c>
      <c r="J192" s="31">
        <v>3</v>
      </c>
      <c r="K192" s="31">
        <v>35</v>
      </c>
      <c r="L192" s="31">
        <v>117</v>
      </c>
      <c r="M192" s="30" t="inlineStr">
        <is>
          <t xml:space="preserve"/>
        </is>
      </c>
      <c r="N192" s="30" t="inlineStr">
        <is>
          <t xml:space="preserve"/>
        </is>
      </c>
      <c r="O192" s="30" t="inlineStr">
        <is>
          <t xml:space="preserve">インプレー（打球）</t>
        </is>
      </c>
      <c r="P192" s="31">
        <v>1</v>
      </c>
      <c r="Q192" s="31">
        <v>1</v>
      </c>
      <c r="R192" s="31">
        <v>1</v>
      </c>
      <c r="S192" s="31">
        <v>1</v>
      </c>
      <c r="T192" s="30" t="inlineStr">
        <is>
          <t xml:space="preserve">区間未取得</t>
        </is>
      </c>
      <c r="U192" s="30" t="inlineStr">
        <is>
          <t xml:space="preserve">対象</t>
        </is>
      </c>
      <c r="V192" s="30" t="inlineStr">
        <is>
          <t xml:space="preserve">架空データ・実測ではありません</t>
        </is>
      </c>
      <c r="W192" s="30" t="inlineStr">
        <is>
          <t xml:space="preserve"/>
        </is>
      </c>
      <c r="X192" s="43">
        <v>46325.45674768518</v>
      </c>
      <c r="Y192" s="30" t="inlineStr">
        <is>
          <t xml:space="preserve">pa-056</t>
        </is>
      </c>
      <c r="Z192" s="30" t="inlineStr">
        <is>
          <t xml:space="preserve">pitch-187</t>
        </is>
      </c>
      <c r="AA192" s="30" t="inlineStr">
        <is>
          <t xml:space="preserve"/>
        </is>
      </c>
      <c r="AB192" s="30" t="inlineStr">
        <is>
          <t xml:space="preserve">home-10</t>
        </is>
      </c>
      <c r="AC192" s="30" t="inlineStr">
        <is>
          <t xml:space="preserve">away-2</t>
        </is>
      </c>
    </row>
    <row r="193" ht="28" customHeight="1">
      <c r="A193" s="15">
        <v>188</v>
      </c>
      <c r="B193" s="15">
        <v>7</v>
      </c>
      <c r="C193" s="12" t="inlineStr">
        <is>
          <t xml:space="preserve">表</t>
        </is>
      </c>
      <c r="D193" s="12" t="inlineStr">
        <is>
          <t xml:space="preserve">つばめウイングス</t>
        </is>
      </c>
      <c r="E193" s="12" t="inlineStr">
        <is>
          <t xml:space="preserve">10</t>
        </is>
      </c>
      <c r="F193" s="12" t="inlineStr">
        <is>
          <t xml:space="preserve">なつめ こう</t>
        </is>
      </c>
      <c r="G193" s="15">
        <v>3</v>
      </c>
      <c r="H193" s="12" t="inlineStr">
        <is>
          <t xml:space="preserve">もりの いつき</t>
        </is>
      </c>
      <c r="I193" s="15">
        <v>4</v>
      </c>
      <c r="J193" s="15">
        <v>1</v>
      </c>
      <c r="K193" s="15">
        <v>36</v>
      </c>
      <c r="L193" s="15">
        <v>113</v>
      </c>
      <c r="M193" s="12" t="inlineStr">
        <is>
          <t xml:space="preserve"/>
        </is>
      </c>
      <c r="N193" s="12" t="inlineStr">
        <is>
          <t xml:space="preserve"/>
        </is>
      </c>
      <c r="O193" s="12" t="inlineStr">
        <is>
          <t xml:space="preserve">ボール</t>
        </is>
      </c>
      <c r="P193" s="15">
        <v>0</v>
      </c>
      <c r="Q193" s="15">
        <v>0</v>
      </c>
      <c r="R193" s="15">
        <v>1</v>
      </c>
      <c r="S193" s="15">
        <v>0</v>
      </c>
      <c r="T193" s="12" t="inlineStr">
        <is>
          <t xml:space="preserve">区間未取得</t>
        </is>
      </c>
      <c r="U193" s="12" t="inlineStr">
        <is>
          <t xml:space="preserve">対象</t>
        </is>
      </c>
      <c r="V193" s="12" t="inlineStr">
        <is>
          <t xml:space="preserve">架空データ・実測ではありません</t>
        </is>
      </c>
      <c r="W193" s="12" t="inlineStr">
        <is>
          <t xml:space="preserve"/>
        </is>
      </c>
      <c r="X193" s="19">
        <v>46325.45737268518</v>
      </c>
      <c r="Y193" s="12" t="inlineStr">
        <is>
          <t xml:space="preserve">pa-057</t>
        </is>
      </c>
      <c r="Z193" s="12" t="inlineStr">
        <is>
          <t xml:space="preserve">pitch-188</t>
        </is>
      </c>
      <c r="AA193" s="12" t="inlineStr">
        <is>
          <t xml:space="preserve"/>
        </is>
      </c>
      <c r="AB193" s="12" t="inlineStr">
        <is>
          <t xml:space="preserve">home-10</t>
        </is>
      </c>
      <c r="AC193" s="12" t="inlineStr">
        <is>
          <t xml:space="preserve">away-3</t>
        </is>
      </c>
    </row>
    <row r="194" ht="28" customHeight="1">
      <c r="A194" s="31">
        <v>189</v>
      </c>
      <c r="B194" s="31">
        <v>7</v>
      </c>
      <c r="C194" s="30" t="inlineStr">
        <is>
          <t xml:space="preserve">表</t>
        </is>
      </c>
      <c r="D194" s="30" t="inlineStr">
        <is>
          <t xml:space="preserve">つばめウイングス</t>
        </is>
      </c>
      <c r="E194" s="30" t="inlineStr">
        <is>
          <t xml:space="preserve">10</t>
        </is>
      </c>
      <c r="F194" s="30" t="inlineStr">
        <is>
          <t xml:space="preserve">なつめ こう</t>
        </is>
      </c>
      <c r="G194" s="31">
        <v>3</v>
      </c>
      <c r="H194" s="30" t="inlineStr">
        <is>
          <t xml:space="preserve">もりの いつき</t>
        </is>
      </c>
      <c r="I194" s="31">
        <v>4</v>
      </c>
      <c r="J194" s="31">
        <v>2</v>
      </c>
      <c r="K194" s="31">
        <v>37</v>
      </c>
      <c r="L194" s="31">
        <v>109</v>
      </c>
      <c r="M194" s="30" t="inlineStr">
        <is>
          <t xml:space="preserve"/>
        </is>
      </c>
      <c r="N194" s="30" t="inlineStr">
        <is>
          <t xml:space="preserve"/>
        </is>
      </c>
      <c r="O194" s="30" t="inlineStr">
        <is>
          <t xml:space="preserve">見逃しストライク</t>
        </is>
      </c>
      <c r="P194" s="31">
        <v>1</v>
      </c>
      <c r="Q194" s="31">
        <v>0</v>
      </c>
      <c r="R194" s="31">
        <v>1</v>
      </c>
      <c r="S194" s="31">
        <v>1</v>
      </c>
      <c r="T194" s="30" t="inlineStr">
        <is>
          <t xml:space="preserve">区間未取得</t>
        </is>
      </c>
      <c r="U194" s="30" t="inlineStr">
        <is>
          <t xml:space="preserve">対象</t>
        </is>
      </c>
      <c r="V194" s="30" t="inlineStr">
        <is>
          <t xml:space="preserve">架空データ・実測ではありません</t>
        </is>
      </c>
      <c r="W194" s="30" t="inlineStr">
        <is>
          <t xml:space="preserve"/>
        </is>
      </c>
      <c r="X194" s="43">
        <v>46325.45763888889</v>
      </c>
      <c r="Y194" s="30" t="inlineStr">
        <is>
          <t xml:space="preserve">pa-057</t>
        </is>
      </c>
      <c r="Z194" s="30" t="inlineStr">
        <is>
          <t xml:space="preserve">pitch-189</t>
        </is>
      </c>
      <c r="AA194" s="30" t="inlineStr">
        <is>
          <t xml:space="preserve"/>
        </is>
      </c>
      <c r="AB194" s="30" t="inlineStr">
        <is>
          <t xml:space="preserve">home-10</t>
        </is>
      </c>
      <c r="AC194" s="30" t="inlineStr">
        <is>
          <t xml:space="preserve">away-3</t>
        </is>
      </c>
    </row>
    <row r="195" ht="28" customHeight="1">
      <c r="A195" s="15">
        <v>190</v>
      </c>
      <c r="B195" s="15">
        <v>7</v>
      </c>
      <c r="C195" s="12" t="inlineStr">
        <is>
          <t xml:space="preserve">表</t>
        </is>
      </c>
      <c r="D195" s="12" t="inlineStr">
        <is>
          <t xml:space="preserve">つばめウイングス</t>
        </is>
      </c>
      <c r="E195" s="12" t="inlineStr">
        <is>
          <t xml:space="preserve">10</t>
        </is>
      </c>
      <c r="F195" s="12" t="inlineStr">
        <is>
          <t xml:space="preserve">なつめ こう</t>
        </is>
      </c>
      <c r="G195" s="15">
        <v>3</v>
      </c>
      <c r="H195" s="12" t="inlineStr">
        <is>
          <t xml:space="preserve">もりの いつき</t>
        </is>
      </c>
      <c r="I195" s="15">
        <v>4</v>
      </c>
      <c r="J195" s="15">
        <v>3</v>
      </c>
      <c r="K195" s="15">
        <v>38</v>
      </c>
      <c r="L195" s="15">
        <v>116</v>
      </c>
      <c r="M195" s="12" t="inlineStr">
        <is>
          <t xml:space="preserve"/>
        </is>
      </c>
      <c r="N195" s="12" t="inlineStr">
        <is>
          <t xml:space="preserve"/>
        </is>
      </c>
      <c r="O195" s="12" t="inlineStr">
        <is>
          <t xml:space="preserve">ファール</t>
        </is>
      </c>
      <c r="P195" s="15">
        <v>1</v>
      </c>
      <c r="Q195" s="15">
        <v>1</v>
      </c>
      <c r="R195" s="15">
        <v>1</v>
      </c>
      <c r="S195" s="15">
        <v>2</v>
      </c>
      <c r="T195" s="12" t="inlineStr">
        <is>
          <t xml:space="preserve">区間未取得</t>
        </is>
      </c>
      <c r="U195" s="12" t="inlineStr">
        <is>
          <t xml:space="preserve">対象</t>
        </is>
      </c>
      <c r="V195" s="12" t="inlineStr">
        <is>
          <t xml:space="preserve">架空データ・実測ではありません</t>
        </is>
      </c>
      <c r="W195" s="12" t="inlineStr">
        <is>
          <t xml:space="preserve"/>
        </is>
      </c>
      <c r="X195" s="19">
        <v>46325.4579050926</v>
      </c>
      <c r="Y195" s="12" t="inlineStr">
        <is>
          <t xml:space="preserve">pa-057</t>
        </is>
      </c>
      <c r="Z195" s="12" t="inlineStr">
        <is>
          <t xml:space="preserve">pitch-190</t>
        </is>
      </c>
      <c r="AA195" s="12" t="inlineStr">
        <is>
          <t xml:space="preserve"/>
        </is>
      </c>
      <c r="AB195" s="12" t="inlineStr">
        <is>
          <t xml:space="preserve">home-10</t>
        </is>
      </c>
      <c r="AC195" s="12" t="inlineStr">
        <is>
          <t xml:space="preserve">away-3</t>
        </is>
      </c>
    </row>
    <row r="196" ht="28" customHeight="1">
      <c r="A196" s="31">
        <v>191</v>
      </c>
      <c r="B196" s="31">
        <v>7</v>
      </c>
      <c r="C196" s="30" t="inlineStr">
        <is>
          <t xml:space="preserve">表</t>
        </is>
      </c>
      <c r="D196" s="30" t="inlineStr">
        <is>
          <t xml:space="preserve">つばめウイングス</t>
        </is>
      </c>
      <c r="E196" s="30" t="inlineStr">
        <is>
          <t xml:space="preserve">10</t>
        </is>
      </c>
      <c r="F196" s="30" t="inlineStr">
        <is>
          <t xml:space="preserve">なつめ こう</t>
        </is>
      </c>
      <c r="G196" s="31">
        <v>3</v>
      </c>
      <c r="H196" s="30" t="inlineStr">
        <is>
          <t xml:space="preserve">もりの いつき</t>
        </is>
      </c>
      <c r="I196" s="31">
        <v>4</v>
      </c>
      <c r="J196" s="31">
        <v>4</v>
      </c>
      <c r="K196" s="31">
        <v>39</v>
      </c>
      <c r="L196" s="31">
        <v>112</v>
      </c>
      <c r="M196" s="30" t="inlineStr">
        <is>
          <t xml:space="preserve"/>
        </is>
      </c>
      <c r="N196" s="30" t="inlineStr">
        <is>
          <t xml:space="preserve"/>
        </is>
      </c>
      <c r="O196" s="30" t="inlineStr">
        <is>
          <t xml:space="preserve">インプレー（打球）</t>
        </is>
      </c>
      <c r="P196" s="31">
        <v>1</v>
      </c>
      <c r="Q196" s="31">
        <v>2</v>
      </c>
      <c r="R196" s="31">
        <v>1</v>
      </c>
      <c r="S196" s="31">
        <v>2</v>
      </c>
      <c r="T196" s="30" t="inlineStr">
        <is>
          <t xml:space="preserve">区間未取得</t>
        </is>
      </c>
      <c r="U196" s="30" t="inlineStr">
        <is>
          <t xml:space="preserve">対象</t>
        </is>
      </c>
      <c r="V196" s="30" t="inlineStr">
        <is>
          <t xml:space="preserve">架空データ・実測ではありません</t>
        </is>
      </c>
      <c r="W196" s="30" t="inlineStr">
        <is>
          <t xml:space="preserve"/>
        </is>
      </c>
      <c r="X196" s="43">
        <v>46325.4581712963</v>
      </c>
      <c r="Y196" s="30" t="inlineStr">
        <is>
          <t xml:space="preserve">pa-057</t>
        </is>
      </c>
      <c r="Z196" s="30" t="inlineStr">
        <is>
          <t xml:space="preserve">pitch-191</t>
        </is>
      </c>
      <c r="AA196" s="30" t="inlineStr">
        <is>
          <t xml:space="preserve"/>
        </is>
      </c>
      <c r="AB196" s="30" t="inlineStr">
        <is>
          <t xml:space="preserve">home-10</t>
        </is>
      </c>
      <c r="AC196" s="30" t="inlineStr">
        <is>
          <t xml:space="preserve">away-3</t>
        </is>
      </c>
    </row>
    <row r="197" ht="28" customHeight="1">
      <c r="A197" s="15">
        <v>192</v>
      </c>
      <c r="B197" s="15">
        <v>7</v>
      </c>
      <c r="C197" s="12" t="inlineStr">
        <is>
          <t xml:space="preserve">表</t>
        </is>
      </c>
      <c r="D197" s="12" t="inlineStr">
        <is>
          <t xml:space="preserve">つばめウイングス</t>
        </is>
      </c>
      <c r="E197" s="12" t="inlineStr">
        <is>
          <t xml:space="preserve">10</t>
        </is>
      </c>
      <c r="F197" s="12" t="inlineStr">
        <is>
          <t xml:space="preserve">なつめ こう</t>
        </is>
      </c>
      <c r="G197" s="15">
        <v>4</v>
      </c>
      <c r="H197" s="12" t="inlineStr">
        <is>
          <t xml:space="preserve">しらいし はる</t>
        </is>
      </c>
      <c r="I197" s="15">
        <v>4</v>
      </c>
      <c r="J197" s="15">
        <v>1</v>
      </c>
      <c r="K197" s="15">
        <v>40</v>
      </c>
      <c r="L197" s="15">
        <v>108</v>
      </c>
      <c r="M197" s="12" t="inlineStr">
        <is>
          <t xml:space="preserve"/>
        </is>
      </c>
      <c r="N197" s="12" t="inlineStr">
        <is>
          <t xml:space="preserve"/>
        </is>
      </c>
      <c r="O197" s="12" t="inlineStr">
        <is>
          <t xml:space="preserve">ボール</t>
        </is>
      </c>
      <c r="P197" s="15">
        <v>0</v>
      </c>
      <c r="Q197" s="15">
        <v>0</v>
      </c>
      <c r="R197" s="15">
        <v>1</v>
      </c>
      <c r="S197" s="15">
        <v>0</v>
      </c>
      <c r="T197" s="12" t="inlineStr">
        <is>
          <t xml:space="preserve">区間未取得</t>
        </is>
      </c>
      <c r="U197" s="12" t="inlineStr">
        <is>
          <t xml:space="preserve">対象</t>
        </is>
      </c>
      <c r="V197" s="12" t="inlineStr">
        <is>
          <t xml:space="preserve">架空データ・実測ではありません</t>
        </is>
      </c>
      <c r="W197" s="12" t="inlineStr">
        <is>
          <t xml:space="preserve"/>
        </is>
      </c>
      <c r="X197" s="19">
        <v>46325.4587962963</v>
      </c>
      <c r="Y197" s="12" t="inlineStr">
        <is>
          <t xml:space="preserve">pa-058</t>
        </is>
      </c>
      <c r="Z197" s="12" t="inlineStr">
        <is>
          <t xml:space="preserve">pitch-192</t>
        </is>
      </c>
      <c r="AA197" s="12" t="inlineStr">
        <is>
          <t xml:space="preserve"/>
        </is>
      </c>
      <c r="AB197" s="12" t="inlineStr">
        <is>
          <t xml:space="preserve">home-10</t>
        </is>
      </c>
      <c r="AC197" s="12" t="inlineStr">
        <is>
          <t xml:space="preserve">away-4</t>
        </is>
      </c>
    </row>
    <row r="198" ht="28" customHeight="1">
      <c r="A198" s="31">
        <v>193</v>
      </c>
      <c r="B198" s="31">
        <v>7</v>
      </c>
      <c r="C198" s="30" t="inlineStr">
        <is>
          <t xml:space="preserve">表</t>
        </is>
      </c>
      <c r="D198" s="30" t="inlineStr">
        <is>
          <t xml:space="preserve">つばめウイングス</t>
        </is>
      </c>
      <c r="E198" s="30" t="inlineStr">
        <is>
          <t xml:space="preserve">10</t>
        </is>
      </c>
      <c r="F198" s="30" t="inlineStr">
        <is>
          <t xml:space="preserve">なつめ こう</t>
        </is>
      </c>
      <c r="G198" s="31">
        <v>4</v>
      </c>
      <c r="H198" s="30" t="inlineStr">
        <is>
          <t xml:space="preserve">しらいし はる</t>
        </is>
      </c>
      <c r="I198" s="31">
        <v>4</v>
      </c>
      <c r="J198" s="31">
        <v>2</v>
      </c>
      <c r="K198" s="31">
        <v>41</v>
      </c>
      <c r="L198" s="31">
        <v>115</v>
      </c>
      <c r="M198" s="30" t="inlineStr">
        <is>
          <t xml:space="preserve"/>
        </is>
      </c>
      <c r="N198" s="30" t="inlineStr">
        <is>
          <t xml:space="preserve"/>
        </is>
      </c>
      <c r="O198" s="30" t="inlineStr">
        <is>
          <t xml:space="preserve">見逃しストライク</t>
        </is>
      </c>
      <c r="P198" s="31">
        <v>1</v>
      </c>
      <c r="Q198" s="31">
        <v>0</v>
      </c>
      <c r="R198" s="31">
        <v>1</v>
      </c>
      <c r="S198" s="31">
        <v>1</v>
      </c>
      <c r="T198" s="30" t="inlineStr">
        <is>
          <t xml:space="preserve">区間未取得</t>
        </is>
      </c>
      <c r="U198" s="30" t="inlineStr">
        <is>
          <t xml:space="preserve">対象</t>
        </is>
      </c>
      <c r="V198" s="30" t="inlineStr">
        <is>
          <t xml:space="preserve">架空データ・実測ではありません</t>
        </is>
      </c>
      <c r="W198" s="30" t="inlineStr">
        <is>
          <t xml:space="preserve"/>
        </is>
      </c>
      <c r="X198" s="43">
        <v>46325.4590625</v>
      </c>
      <c r="Y198" s="30" t="inlineStr">
        <is>
          <t xml:space="preserve">pa-058</t>
        </is>
      </c>
      <c r="Z198" s="30" t="inlineStr">
        <is>
          <t xml:space="preserve">pitch-193</t>
        </is>
      </c>
      <c r="AA198" s="30" t="inlineStr">
        <is>
          <t xml:space="preserve"/>
        </is>
      </c>
      <c r="AB198" s="30" t="inlineStr">
        <is>
          <t xml:space="preserve">home-10</t>
        </is>
      </c>
      <c r="AC198" s="30" t="inlineStr">
        <is>
          <t xml:space="preserve">away-4</t>
        </is>
      </c>
    </row>
    <row r="199" ht="28" customHeight="1">
      <c r="A199" s="15">
        <v>194</v>
      </c>
      <c r="B199" s="15">
        <v>7</v>
      </c>
      <c r="C199" s="12" t="inlineStr">
        <is>
          <t xml:space="preserve">表</t>
        </is>
      </c>
      <c r="D199" s="12" t="inlineStr">
        <is>
          <t xml:space="preserve">つばめウイングス</t>
        </is>
      </c>
      <c r="E199" s="12" t="inlineStr">
        <is>
          <t xml:space="preserve">10</t>
        </is>
      </c>
      <c r="F199" s="12" t="inlineStr">
        <is>
          <t xml:space="preserve">なつめ こう</t>
        </is>
      </c>
      <c r="G199" s="15">
        <v>4</v>
      </c>
      <c r="H199" s="12" t="inlineStr">
        <is>
          <t xml:space="preserve">しらいし はる</t>
        </is>
      </c>
      <c r="I199" s="15">
        <v>4</v>
      </c>
      <c r="J199" s="15">
        <v>3</v>
      </c>
      <c r="K199" s="15">
        <v>42</v>
      </c>
      <c r="L199" s="15">
        <v>111</v>
      </c>
      <c r="M199" s="12" t="inlineStr">
        <is>
          <t xml:space="preserve"/>
        </is>
      </c>
      <c r="N199" s="12" t="inlineStr">
        <is>
          <t xml:space="preserve"/>
        </is>
      </c>
      <c r="O199" s="12" t="inlineStr">
        <is>
          <t xml:space="preserve">ファール</t>
        </is>
      </c>
      <c r="P199" s="15">
        <v>1</v>
      </c>
      <c r="Q199" s="15">
        <v>1</v>
      </c>
      <c r="R199" s="15">
        <v>1</v>
      </c>
      <c r="S199" s="15">
        <v>2</v>
      </c>
      <c r="T199" s="12" t="inlineStr">
        <is>
          <t xml:space="preserve">区間未取得</t>
        </is>
      </c>
      <c r="U199" s="12" t="inlineStr">
        <is>
          <t xml:space="preserve">対象</t>
        </is>
      </c>
      <c r="V199" s="12" t="inlineStr">
        <is>
          <t xml:space="preserve">架空データ・実測ではありません</t>
        </is>
      </c>
      <c r="W199" s="12" t="inlineStr">
        <is>
          <t xml:space="preserve"/>
        </is>
      </c>
      <c r="X199" s="19">
        <v>46325.4593287037</v>
      </c>
      <c r="Y199" s="12" t="inlineStr">
        <is>
          <t xml:space="preserve">pa-058</t>
        </is>
      </c>
      <c r="Z199" s="12" t="inlineStr">
        <is>
          <t xml:space="preserve">pitch-194</t>
        </is>
      </c>
      <c r="AA199" s="12" t="inlineStr">
        <is>
          <t xml:space="preserve"/>
        </is>
      </c>
      <c r="AB199" s="12" t="inlineStr">
        <is>
          <t xml:space="preserve">home-10</t>
        </is>
      </c>
      <c r="AC199" s="12" t="inlineStr">
        <is>
          <t xml:space="preserve">away-4</t>
        </is>
      </c>
    </row>
    <row r="200" ht="28" customHeight="1">
      <c r="A200" s="31">
        <v>195</v>
      </c>
      <c r="B200" s="31">
        <v>7</v>
      </c>
      <c r="C200" s="30" t="inlineStr">
        <is>
          <t xml:space="preserve">表</t>
        </is>
      </c>
      <c r="D200" s="30" t="inlineStr">
        <is>
          <t xml:space="preserve">つばめウイングス</t>
        </is>
      </c>
      <c r="E200" s="30" t="inlineStr">
        <is>
          <t xml:space="preserve">10</t>
        </is>
      </c>
      <c r="F200" s="30" t="inlineStr">
        <is>
          <t xml:space="preserve">なつめ こう</t>
        </is>
      </c>
      <c r="G200" s="31">
        <v>4</v>
      </c>
      <c r="H200" s="30" t="inlineStr">
        <is>
          <t xml:space="preserve">しらいし はる</t>
        </is>
      </c>
      <c r="I200" s="31">
        <v>4</v>
      </c>
      <c r="J200" s="31">
        <v>4</v>
      </c>
      <c r="K200" s="31">
        <v>43</v>
      </c>
      <c r="L200" s="31">
        <v>107</v>
      </c>
      <c r="M200" s="30" t="inlineStr">
        <is>
          <t xml:space="preserve"/>
        </is>
      </c>
      <c r="N200" s="30" t="inlineStr">
        <is>
          <t xml:space="preserve"/>
        </is>
      </c>
      <c r="O200" s="30" t="inlineStr">
        <is>
          <t xml:space="preserve">見逃しストライク</t>
        </is>
      </c>
      <c r="P200" s="31">
        <v>1</v>
      </c>
      <c r="Q200" s="31">
        <v>2</v>
      </c>
      <c r="R200" s="31">
        <v>1</v>
      </c>
      <c r="S200" s="31">
        <v>3</v>
      </c>
      <c r="T200" s="30" t="inlineStr">
        <is>
          <t xml:space="preserve">区間未取得</t>
        </is>
      </c>
      <c r="U200" s="30" t="inlineStr">
        <is>
          <t xml:space="preserve">対象</t>
        </is>
      </c>
      <c r="V200" s="30" t="inlineStr">
        <is>
          <t xml:space="preserve">架空データ・実測ではありません</t>
        </is>
      </c>
      <c r="W200" s="30" t="inlineStr">
        <is>
          <t xml:space="preserve"/>
        </is>
      </c>
      <c r="X200" s="43">
        <v>46325.45959490741</v>
      </c>
      <c r="Y200" s="30" t="inlineStr">
        <is>
          <t xml:space="preserve">pa-058</t>
        </is>
      </c>
      <c r="Z200" s="30" t="inlineStr">
        <is>
          <t xml:space="preserve">pitch-195</t>
        </is>
      </c>
      <c r="AA200" s="30" t="inlineStr">
        <is>
          <t xml:space="preserve"/>
        </is>
      </c>
      <c r="AB200" s="30" t="inlineStr">
        <is>
          <t xml:space="preserve">home-10</t>
        </is>
      </c>
      <c r="AC200" s="30" t="inlineStr">
        <is>
          <t xml:space="preserve">away-4</t>
        </is>
      </c>
    </row>
    <row r="201" ht="28" customHeight="1">
      <c r="A201" s="15">
        <v>196</v>
      </c>
      <c r="B201" s="15">
        <v>7</v>
      </c>
      <c r="C201" s="12" t="inlineStr">
        <is>
          <t xml:space="preserve">裏</t>
        </is>
      </c>
      <c r="D201" s="12" t="inlineStr">
        <is>
          <t xml:space="preserve">うぐいすスターズ</t>
        </is>
      </c>
      <c r="E201" s="12" t="inlineStr">
        <is>
          <t xml:space="preserve">10</t>
        </is>
      </c>
      <c r="F201" s="12" t="inlineStr">
        <is>
          <t xml:space="preserve">みずの そう</t>
        </is>
      </c>
      <c r="G201" s="15">
        <v>1</v>
      </c>
      <c r="H201" s="12" t="inlineStr">
        <is>
          <t xml:space="preserve">なつめ こう</t>
        </is>
      </c>
      <c r="I201" s="15">
        <v>2</v>
      </c>
      <c r="J201" s="15">
        <v>1</v>
      </c>
      <c r="K201" s="15">
        <v>32</v>
      </c>
      <c r="L201" s="15">
        <v>111</v>
      </c>
      <c r="M201" s="12" t="inlineStr">
        <is>
          <t xml:space="preserve"/>
        </is>
      </c>
      <c r="N201" s="12" t="inlineStr">
        <is>
          <t xml:space="preserve"/>
        </is>
      </c>
      <c r="O201" s="12" t="inlineStr">
        <is>
          <t xml:space="preserve">ボール</t>
        </is>
      </c>
      <c r="P201" s="15">
        <v>0</v>
      </c>
      <c r="Q201" s="15">
        <v>0</v>
      </c>
      <c r="R201" s="15">
        <v>1</v>
      </c>
      <c r="S201" s="15">
        <v>0</v>
      </c>
      <c r="T201" s="12" t="inlineStr">
        <is>
          <t xml:space="preserve">区間未取得</t>
        </is>
      </c>
      <c r="U201" s="12" t="inlineStr">
        <is>
          <t xml:space="preserve">対象</t>
        </is>
      </c>
      <c r="V201" s="12" t="inlineStr">
        <is>
          <t xml:space="preserve">架空データ・実測ではありません</t>
        </is>
      </c>
      <c r="W201" s="12" t="inlineStr">
        <is>
          <t xml:space="preserve"/>
        </is>
      </c>
      <c r="X201" s="19">
        <v>46325.46126157408</v>
      </c>
      <c r="Y201" s="12" t="inlineStr">
        <is>
          <t xml:space="preserve">pa-059</t>
        </is>
      </c>
      <c r="Z201" s="12" t="inlineStr">
        <is>
          <t xml:space="preserve">pitch-196</t>
        </is>
      </c>
      <c r="AA201" s="12" t="inlineStr">
        <is>
          <t xml:space="preserve"/>
        </is>
      </c>
      <c r="AB201" s="12" t="inlineStr">
        <is>
          <t xml:space="preserve">away-10</t>
        </is>
      </c>
      <c r="AC201" s="12" t="inlineStr">
        <is>
          <t xml:space="preserve">home-10</t>
        </is>
      </c>
    </row>
    <row r="202" ht="28" customHeight="1">
      <c r="A202" s="31">
        <v>197</v>
      </c>
      <c r="B202" s="31">
        <v>7</v>
      </c>
      <c r="C202" s="30" t="inlineStr">
        <is>
          <t xml:space="preserve">裏</t>
        </is>
      </c>
      <c r="D202" s="30" t="inlineStr">
        <is>
          <t xml:space="preserve">うぐいすスターズ</t>
        </is>
      </c>
      <c r="E202" s="30" t="inlineStr">
        <is>
          <t xml:space="preserve">10</t>
        </is>
      </c>
      <c r="F202" s="30" t="inlineStr">
        <is>
          <t xml:space="preserve">みずの そう</t>
        </is>
      </c>
      <c r="G202" s="31">
        <v>1</v>
      </c>
      <c r="H202" s="30" t="inlineStr">
        <is>
          <t xml:space="preserve">なつめ こう</t>
        </is>
      </c>
      <c r="I202" s="31">
        <v>2</v>
      </c>
      <c r="J202" s="31">
        <v>2</v>
      </c>
      <c r="K202" s="31">
        <v>33</v>
      </c>
      <c r="L202" s="31">
        <v>107</v>
      </c>
      <c r="M202" s="30" t="inlineStr">
        <is>
          <t xml:space="preserve"/>
        </is>
      </c>
      <c r="N202" s="30" t="inlineStr">
        <is>
          <t xml:space="preserve"/>
        </is>
      </c>
      <c r="O202" s="30" t="inlineStr">
        <is>
          <t xml:space="preserve">見逃しストライク</t>
        </is>
      </c>
      <c r="P202" s="31">
        <v>1</v>
      </c>
      <c r="Q202" s="31">
        <v>0</v>
      </c>
      <c r="R202" s="31">
        <v>1</v>
      </c>
      <c r="S202" s="31">
        <v>1</v>
      </c>
      <c r="T202" s="30" t="inlineStr">
        <is>
          <t xml:space="preserve">区間未取得</t>
        </is>
      </c>
      <c r="U202" s="30" t="inlineStr">
        <is>
          <t xml:space="preserve">対象</t>
        </is>
      </c>
      <c r="V202" s="30" t="inlineStr">
        <is>
          <t xml:space="preserve">架空データ・実測ではありません</t>
        </is>
      </c>
      <c r="W202" s="30" t="inlineStr">
        <is>
          <t xml:space="preserve"/>
        </is>
      </c>
      <c r="X202" s="43">
        <v>46325.46152777778</v>
      </c>
      <c r="Y202" s="30" t="inlineStr">
        <is>
          <t xml:space="preserve">pa-059</t>
        </is>
      </c>
      <c r="Z202" s="30" t="inlineStr">
        <is>
          <t xml:space="preserve">pitch-197</t>
        </is>
      </c>
      <c r="AA202" s="30" t="inlineStr">
        <is>
          <t xml:space="preserve"/>
        </is>
      </c>
      <c r="AB202" s="30" t="inlineStr">
        <is>
          <t xml:space="preserve">away-10</t>
        </is>
      </c>
      <c r="AC202" s="30" t="inlineStr">
        <is>
          <t xml:space="preserve">home-10</t>
        </is>
      </c>
    </row>
    <row r="203" ht="28" customHeight="1">
      <c r="A203" s="15">
        <v>198</v>
      </c>
      <c r="B203" s="15">
        <v>7</v>
      </c>
      <c r="C203" s="12" t="inlineStr">
        <is>
          <t xml:space="preserve">裏</t>
        </is>
      </c>
      <c r="D203" s="12" t="inlineStr">
        <is>
          <t xml:space="preserve">うぐいすスターズ</t>
        </is>
      </c>
      <c r="E203" s="12" t="inlineStr">
        <is>
          <t xml:space="preserve">10</t>
        </is>
      </c>
      <c r="F203" s="12" t="inlineStr">
        <is>
          <t xml:space="preserve">みずの そう</t>
        </is>
      </c>
      <c r="G203" s="15">
        <v>1</v>
      </c>
      <c r="H203" s="12" t="inlineStr">
        <is>
          <t xml:space="preserve">なつめ こう</t>
        </is>
      </c>
      <c r="I203" s="15">
        <v>2</v>
      </c>
      <c r="J203" s="15">
        <v>3</v>
      </c>
      <c r="K203" s="15">
        <v>34</v>
      </c>
      <c r="L203" s="15">
        <v>114</v>
      </c>
      <c r="M203" s="12" t="inlineStr">
        <is>
          <t xml:space="preserve"/>
        </is>
      </c>
      <c r="N203" s="12" t="inlineStr">
        <is>
          <t xml:space="preserve"/>
        </is>
      </c>
      <c r="O203" s="12" t="inlineStr">
        <is>
          <t xml:space="preserve">インプレー（打球）</t>
        </is>
      </c>
      <c r="P203" s="15">
        <v>1</v>
      </c>
      <c r="Q203" s="15">
        <v>1</v>
      </c>
      <c r="R203" s="15">
        <v>1</v>
      </c>
      <c r="S203" s="15">
        <v>1</v>
      </c>
      <c r="T203" s="12" t="inlineStr">
        <is>
          <t xml:space="preserve">区間未取得</t>
        </is>
      </c>
      <c r="U203" s="12" t="inlineStr">
        <is>
          <t xml:space="preserve">対象</t>
        </is>
      </c>
      <c r="V203" s="12" t="inlineStr">
        <is>
          <t xml:space="preserve">架空データ・実測ではありません</t>
        </is>
      </c>
      <c r="W203" s="12" t="inlineStr">
        <is>
          <t xml:space="preserve"/>
        </is>
      </c>
      <c r="X203" s="19">
        <v>46325.46179398148</v>
      </c>
      <c r="Y203" s="12" t="inlineStr">
        <is>
          <t xml:space="preserve">pa-059</t>
        </is>
      </c>
      <c r="Z203" s="12" t="inlineStr">
        <is>
          <t xml:space="preserve">pitch-198</t>
        </is>
      </c>
      <c r="AA203" s="12" t="inlineStr">
        <is>
          <t xml:space="preserve"/>
        </is>
      </c>
      <c r="AB203" s="12" t="inlineStr">
        <is>
          <t xml:space="preserve">away-10</t>
        </is>
      </c>
      <c r="AC203" s="12" t="inlineStr">
        <is>
          <t xml:space="preserve">home-10</t>
        </is>
      </c>
    </row>
    <row r="204" ht="28" customHeight="1">
      <c r="A204" s="31">
        <v>199</v>
      </c>
      <c r="B204" s="31">
        <v>7</v>
      </c>
      <c r="C204" s="30" t="inlineStr">
        <is>
          <t xml:space="preserve">裏</t>
        </is>
      </c>
      <c r="D204" s="30" t="inlineStr">
        <is>
          <t xml:space="preserve">うぐいすスターズ</t>
        </is>
      </c>
      <c r="E204" s="30" t="inlineStr">
        <is>
          <t xml:space="preserve">10</t>
        </is>
      </c>
      <c r="F204" s="30" t="inlineStr">
        <is>
          <t xml:space="preserve">みずの そう</t>
        </is>
      </c>
      <c r="G204" s="31">
        <v>2</v>
      </c>
      <c r="H204" s="30" t="inlineStr">
        <is>
          <t xml:space="preserve">あさひ つばさ</t>
        </is>
      </c>
      <c r="I204" s="31">
        <v>4</v>
      </c>
      <c r="J204" s="31">
        <v>1</v>
      </c>
      <c r="K204" s="31">
        <v>35</v>
      </c>
      <c r="L204" s="31">
        <v>110</v>
      </c>
      <c r="M204" s="30" t="inlineStr">
        <is>
          <t xml:space="preserve"/>
        </is>
      </c>
      <c r="N204" s="30" t="inlineStr">
        <is>
          <t xml:space="preserve"/>
        </is>
      </c>
      <c r="O204" s="30" t="inlineStr">
        <is>
          <t xml:space="preserve">ボール</t>
        </is>
      </c>
      <c r="P204" s="31">
        <v>0</v>
      </c>
      <c r="Q204" s="31">
        <v>0</v>
      </c>
      <c r="R204" s="31">
        <v>1</v>
      </c>
      <c r="S204" s="31">
        <v>0</v>
      </c>
      <c r="T204" s="30" t="inlineStr">
        <is>
          <t xml:space="preserve">区間未取得</t>
        </is>
      </c>
      <c r="U204" s="30" t="inlineStr">
        <is>
          <t xml:space="preserve">対象</t>
        </is>
      </c>
      <c r="V204" s="30" t="inlineStr">
        <is>
          <t xml:space="preserve">架空データ・実測ではありません</t>
        </is>
      </c>
      <c r="W204" s="30" t="inlineStr">
        <is>
          <t xml:space="preserve"/>
        </is>
      </c>
      <c r="X204" s="43">
        <v>46325.46241898148</v>
      </c>
      <c r="Y204" s="30" t="inlineStr">
        <is>
          <t xml:space="preserve">pa-060</t>
        </is>
      </c>
      <c r="Z204" s="30" t="inlineStr">
        <is>
          <t xml:space="preserve">pitch-199</t>
        </is>
      </c>
      <c r="AA204" s="30" t="inlineStr">
        <is>
          <t xml:space="preserve"/>
        </is>
      </c>
      <c r="AB204" s="30" t="inlineStr">
        <is>
          <t xml:space="preserve">away-10</t>
        </is>
      </c>
      <c r="AC204" s="30" t="inlineStr">
        <is>
          <t xml:space="preserve">home-2</t>
        </is>
      </c>
    </row>
    <row r="205" ht="28" customHeight="1">
      <c r="A205" s="15">
        <v>200</v>
      </c>
      <c r="B205" s="15">
        <v>7</v>
      </c>
      <c r="C205" s="12" t="inlineStr">
        <is>
          <t xml:space="preserve">裏</t>
        </is>
      </c>
      <c r="D205" s="12" t="inlineStr">
        <is>
          <t xml:space="preserve">うぐいすスターズ</t>
        </is>
      </c>
      <c r="E205" s="12" t="inlineStr">
        <is>
          <t xml:space="preserve">10</t>
        </is>
      </c>
      <c r="F205" s="12" t="inlineStr">
        <is>
          <t xml:space="preserve">みずの そう</t>
        </is>
      </c>
      <c r="G205" s="15">
        <v>2</v>
      </c>
      <c r="H205" s="12" t="inlineStr">
        <is>
          <t xml:space="preserve">あさひ つばさ</t>
        </is>
      </c>
      <c r="I205" s="15">
        <v>4</v>
      </c>
      <c r="J205" s="15">
        <v>2</v>
      </c>
      <c r="K205" s="15">
        <v>36</v>
      </c>
      <c r="L205" s="15">
        <v>106</v>
      </c>
      <c r="M205" s="12" t="inlineStr">
        <is>
          <t xml:space="preserve"/>
        </is>
      </c>
      <c r="N205" s="12" t="inlineStr">
        <is>
          <t xml:space="preserve"/>
        </is>
      </c>
      <c r="O205" s="12" t="inlineStr">
        <is>
          <t xml:space="preserve">見逃しストライク</t>
        </is>
      </c>
      <c r="P205" s="15">
        <v>1</v>
      </c>
      <c r="Q205" s="15">
        <v>0</v>
      </c>
      <c r="R205" s="15">
        <v>1</v>
      </c>
      <c r="S205" s="15">
        <v>1</v>
      </c>
      <c r="T205" s="12" t="inlineStr">
        <is>
          <t xml:space="preserve">区間未取得</t>
        </is>
      </c>
      <c r="U205" s="12" t="inlineStr">
        <is>
          <t xml:space="preserve">対象</t>
        </is>
      </c>
      <c r="V205" s="12" t="inlineStr">
        <is>
          <t xml:space="preserve">架空データ・実測ではありません</t>
        </is>
      </c>
      <c r="W205" s="12" t="inlineStr">
        <is>
          <t xml:space="preserve"/>
        </is>
      </c>
      <c r="X205" s="19">
        <v>46325.462685185186</v>
      </c>
      <c r="Y205" s="12" t="inlineStr">
        <is>
          <t xml:space="preserve">pa-060</t>
        </is>
      </c>
      <c r="Z205" s="12" t="inlineStr">
        <is>
          <t xml:space="preserve">pitch-200</t>
        </is>
      </c>
      <c r="AA205" s="12" t="inlineStr">
        <is>
          <t xml:space="preserve"/>
        </is>
      </c>
      <c r="AB205" s="12" t="inlineStr">
        <is>
          <t xml:space="preserve">away-10</t>
        </is>
      </c>
      <c r="AC205" s="12" t="inlineStr">
        <is>
          <t xml:space="preserve">home-2</t>
        </is>
      </c>
    </row>
    <row r="206" ht="28" customHeight="1">
      <c r="A206" s="31">
        <v>201</v>
      </c>
      <c r="B206" s="31">
        <v>7</v>
      </c>
      <c r="C206" s="30" t="inlineStr">
        <is>
          <t xml:space="preserve">裏</t>
        </is>
      </c>
      <c r="D206" s="30" t="inlineStr">
        <is>
          <t xml:space="preserve">うぐいすスターズ</t>
        </is>
      </c>
      <c r="E206" s="30" t="inlineStr">
        <is>
          <t xml:space="preserve">10</t>
        </is>
      </c>
      <c r="F206" s="30" t="inlineStr">
        <is>
          <t xml:space="preserve">みずの そう</t>
        </is>
      </c>
      <c r="G206" s="31">
        <v>2</v>
      </c>
      <c r="H206" s="30" t="inlineStr">
        <is>
          <t xml:space="preserve">あさひ つばさ</t>
        </is>
      </c>
      <c r="I206" s="31">
        <v>4</v>
      </c>
      <c r="J206" s="31">
        <v>3</v>
      </c>
      <c r="K206" s="31">
        <v>37</v>
      </c>
      <c r="L206" s="31">
        <v>113</v>
      </c>
      <c r="M206" s="30" t="inlineStr">
        <is>
          <t xml:space="preserve"/>
        </is>
      </c>
      <c r="N206" s="30" t="inlineStr">
        <is>
          <t xml:space="preserve"/>
        </is>
      </c>
      <c r="O206" s="30" t="inlineStr">
        <is>
          <t xml:space="preserve">ファール</t>
        </is>
      </c>
      <c r="P206" s="31">
        <v>1</v>
      </c>
      <c r="Q206" s="31">
        <v>1</v>
      </c>
      <c r="R206" s="31">
        <v>1</v>
      </c>
      <c r="S206" s="31">
        <v>2</v>
      </c>
      <c r="T206" s="30" t="inlineStr">
        <is>
          <t xml:space="preserve">区間未取得</t>
        </is>
      </c>
      <c r="U206" s="30" t="inlineStr">
        <is>
          <t xml:space="preserve">対象</t>
        </is>
      </c>
      <c r="V206" s="30" t="inlineStr">
        <is>
          <t xml:space="preserve">架空データ・実測ではありません</t>
        </is>
      </c>
      <c r="W206" s="30" t="inlineStr">
        <is>
          <t xml:space="preserve"/>
        </is>
      </c>
      <c r="X206" s="43">
        <v>46325.462951388894</v>
      </c>
      <c r="Y206" s="30" t="inlineStr">
        <is>
          <t xml:space="preserve">pa-060</t>
        </is>
      </c>
      <c r="Z206" s="30" t="inlineStr">
        <is>
          <t xml:space="preserve">pitch-201</t>
        </is>
      </c>
      <c r="AA206" s="30" t="inlineStr">
        <is>
          <t xml:space="preserve"/>
        </is>
      </c>
      <c r="AB206" s="30" t="inlineStr">
        <is>
          <t xml:space="preserve">away-10</t>
        </is>
      </c>
      <c r="AC206" s="30" t="inlineStr">
        <is>
          <t xml:space="preserve">home-2</t>
        </is>
      </c>
    </row>
    <row r="207" ht="28" customHeight="1">
      <c r="A207" s="15">
        <v>202</v>
      </c>
      <c r="B207" s="15">
        <v>7</v>
      </c>
      <c r="C207" s="12" t="inlineStr">
        <is>
          <t xml:space="preserve">裏</t>
        </is>
      </c>
      <c r="D207" s="12" t="inlineStr">
        <is>
          <t xml:space="preserve">うぐいすスターズ</t>
        </is>
      </c>
      <c r="E207" s="12" t="inlineStr">
        <is>
          <t xml:space="preserve">10</t>
        </is>
      </c>
      <c r="F207" s="12" t="inlineStr">
        <is>
          <t xml:space="preserve">みずの そう</t>
        </is>
      </c>
      <c r="G207" s="15">
        <v>2</v>
      </c>
      <c r="H207" s="12" t="inlineStr">
        <is>
          <t xml:space="preserve">あさひ つばさ</t>
        </is>
      </c>
      <c r="I207" s="15">
        <v>4</v>
      </c>
      <c r="J207" s="15">
        <v>4</v>
      </c>
      <c r="K207" s="15">
        <v>38</v>
      </c>
      <c r="L207" s="15">
        <v>109</v>
      </c>
      <c r="M207" s="12" t="inlineStr">
        <is>
          <t xml:space="preserve"/>
        </is>
      </c>
      <c r="N207" s="12" t="inlineStr">
        <is>
          <t xml:space="preserve"/>
        </is>
      </c>
      <c r="O207" s="12" t="inlineStr">
        <is>
          <t xml:space="preserve">インプレー（打球）</t>
        </is>
      </c>
      <c r="P207" s="15">
        <v>1</v>
      </c>
      <c r="Q207" s="15">
        <v>2</v>
      </c>
      <c r="R207" s="15">
        <v>1</v>
      </c>
      <c r="S207" s="15">
        <v>2</v>
      </c>
      <c r="T207" s="12" t="inlineStr">
        <is>
          <t xml:space="preserve">区間未取得</t>
        </is>
      </c>
      <c r="U207" s="12" t="inlineStr">
        <is>
          <t xml:space="preserve">対象</t>
        </is>
      </c>
      <c r="V207" s="12" t="inlineStr">
        <is>
          <t xml:space="preserve">架空データ・実測ではありません</t>
        </is>
      </c>
      <c r="W207" s="12" t="inlineStr">
        <is>
          <t xml:space="preserve"/>
        </is>
      </c>
      <c r="X207" s="19">
        <v>46325.463217592594</v>
      </c>
      <c r="Y207" s="12" t="inlineStr">
        <is>
          <t xml:space="preserve">pa-060</t>
        </is>
      </c>
      <c r="Z207" s="12" t="inlineStr">
        <is>
          <t xml:space="preserve">pitch-202</t>
        </is>
      </c>
      <c r="AA207" s="12" t="inlineStr">
        <is>
          <t xml:space="preserve"/>
        </is>
      </c>
      <c r="AB207" s="12" t="inlineStr">
        <is>
          <t xml:space="preserve">away-10</t>
        </is>
      </c>
      <c r="AC207" s="12" t="inlineStr">
        <is>
          <t xml:space="preserve">home-2</t>
        </is>
      </c>
    </row>
    <row r="208" ht="28" customHeight="1">
      <c r="A208" s="31">
        <v>203</v>
      </c>
      <c r="B208" s="31">
        <v>7</v>
      </c>
      <c r="C208" s="30" t="inlineStr">
        <is>
          <t xml:space="preserve">裏</t>
        </is>
      </c>
      <c r="D208" s="30" t="inlineStr">
        <is>
          <t xml:space="preserve">うぐいすスターズ</t>
        </is>
      </c>
      <c r="E208" s="30" t="inlineStr">
        <is>
          <t xml:space="preserve">10</t>
        </is>
      </c>
      <c r="F208" s="30" t="inlineStr">
        <is>
          <t xml:space="preserve">みずの そう</t>
        </is>
      </c>
      <c r="G208" s="31">
        <v>3</v>
      </c>
      <c r="H208" s="30" t="inlineStr">
        <is>
          <t xml:space="preserve">みなと はると</t>
        </is>
      </c>
      <c r="I208" s="31">
        <v>4</v>
      </c>
      <c r="J208" s="31">
        <v>1</v>
      </c>
      <c r="K208" s="31">
        <v>39</v>
      </c>
      <c r="L208" s="31">
        <v>105</v>
      </c>
      <c r="M208" s="30" t="inlineStr">
        <is>
          <t xml:space="preserve"/>
        </is>
      </c>
      <c r="N208" s="30" t="inlineStr">
        <is>
          <t xml:space="preserve"/>
        </is>
      </c>
      <c r="O208" s="30" t="inlineStr">
        <is>
          <t xml:space="preserve">見逃しストライク</t>
        </is>
      </c>
      <c r="P208" s="31">
        <v>0</v>
      </c>
      <c r="Q208" s="31">
        <v>0</v>
      </c>
      <c r="R208" s="31">
        <v>0</v>
      </c>
      <c r="S208" s="31">
        <v>1</v>
      </c>
      <c r="T208" s="30" t="inlineStr">
        <is>
          <t xml:space="preserve">区間未取得</t>
        </is>
      </c>
      <c r="U208" s="30" t="inlineStr">
        <is>
          <t xml:space="preserve">対象</t>
        </is>
      </c>
      <c r="V208" s="30" t="inlineStr">
        <is>
          <t xml:space="preserve">架空データ・実測ではありません</t>
        </is>
      </c>
      <c r="W208" s="30" t="inlineStr">
        <is>
          <t xml:space="preserve"/>
        </is>
      </c>
      <c r="X208" s="43">
        <v>46325.463842592595</v>
      </c>
      <c r="Y208" s="30" t="inlineStr">
        <is>
          <t xml:space="preserve">pa-061</t>
        </is>
      </c>
      <c r="Z208" s="30" t="inlineStr">
        <is>
          <t xml:space="preserve">pitch-203</t>
        </is>
      </c>
      <c r="AA208" s="30" t="inlineStr">
        <is>
          <t xml:space="preserve"/>
        </is>
      </c>
      <c r="AB208" s="30" t="inlineStr">
        <is>
          <t xml:space="preserve">away-10</t>
        </is>
      </c>
      <c r="AC208" s="30" t="inlineStr">
        <is>
          <t xml:space="preserve">home-3</t>
        </is>
      </c>
    </row>
    <row r="209" ht="28" customHeight="1">
      <c r="A209" s="15">
        <v>204</v>
      </c>
      <c r="B209" s="15">
        <v>7</v>
      </c>
      <c r="C209" s="12" t="inlineStr">
        <is>
          <t xml:space="preserve">裏</t>
        </is>
      </c>
      <c r="D209" s="12" t="inlineStr">
        <is>
          <t xml:space="preserve">うぐいすスターズ</t>
        </is>
      </c>
      <c r="E209" s="12" t="inlineStr">
        <is>
          <t xml:space="preserve">10</t>
        </is>
      </c>
      <c r="F209" s="12" t="inlineStr">
        <is>
          <t xml:space="preserve">みずの そう</t>
        </is>
      </c>
      <c r="G209" s="15">
        <v>3</v>
      </c>
      <c r="H209" s="12" t="inlineStr">
        <is>
          <t xml:space="preserve">みなと はると</t>
        </is>
      </c>
      <c r="I209" s="15">
        <v>4</v>
      </c>
      <c r="J209" s="15">
        <v>2</v>
      </c>
      <c r="K209" s="15">
        <v>40</v>
      </c>
      <c r="L209" s="15">
        <v>112</v>
      </c>
      <c r="M209" s="12" t="inlineStr">
        <is>
          <t xml:space="preserve"/>
        </is>
      </c>
      <c r="N209" s="12" t="inlineStr">
        <is>
          <t xml:space="preserve"/>
        </is>
      </c>
      <c r="O209" s="12" t="inlineStr">
        <is>
          <t xml:space="preserve">ボール</t>
        </is>
      </c>
      <c r="P209" s="15">
        <v>0</v>
      </c>
      <c r="Q209" s="15">
        <v>1</v>
      </c>
      <c r="R209" s="15">
        <v>1</v>
      </c>
      <c r="S209" s="15">
        <v>1</v>
      </c>
      <c r="T209" s="12" t="inlineStr">
        <is>
          <t xml:space="preserve">区間未取得</t>
        </is>
      </c>
      <c r="U209" s="12" t="inlineStr">
        <is>
          <t xml:space="preserve">対象</t>
        </is>
      </c>
      <c r="V209" s="12" t="inlineStr">
        <is>
          <t xml:space="preserve">架空データ・実測ではありません</t>
        </is>
      </c>
      <c r="W209" s="12" t="inlineStr">
        <is>
          <t xml:space="preserve"/>
        </is>
      </c>
      <c r="X209" s="19">
        <v>46325.464108796295</v>
      </c>
      <c r="Y209" s="12" t="inlineStr">
        <is>
          <t xml:space="preserve">pa-061</t>
        </is>
      </c>
      <c r="Z209" s="12" t="inlineStr">
        <is>
          <t xml:space="preserve">pitch-204</t>
        </is>
      </c>
      <c r="AA209" s="12" t="inlineStr">
        <is>
          <t xml:space="preserve"/>
        </is>
      </c>
      <c r="AB209" s="12" t="inlineStr">
        <is>
          <t xml:space="preserve">away-10</t>
        </is>
      </c>
      <c r="AC209" s="12" t="inlineStr">
        <is>
          <t xml:space="preserve">home-3</t>
        </is>
      </c>
    </row>
    <row r="210" ht="28" customHeight="1">
      <c r="A210" s="31">
        <v>205</v>
      </c>
      <c r="B210" s="31">
        <v>7</v>
      </c>
      <c r="C210" s="30" t="inlineStr">
        <is>
          <t xml:space="preserve">裏</t>
        </is>
      </c>
      <c r="D210" s="30" t="inlineStr">
        <is>
          <t xml:space="preserve">うぐいすスターズ</t>
        </is>
      </c>
      <c r="E210" s="30" t="inlineStr">
        <is>
          <t xml:space="preserve">10</t>
        </is>
      </c>
      <c r="F210" s="30" t="inlineStr">
        <is>
          <t xml:space="preserve">みずの そう</t>
        </is>
      </c>
      <c r="G210" s="31">
        <v>3</v>
      </c>
      <c r="H210" s="30" t="inlineStr">
        <is>
          <t xml:space="preserve">みなと はると</t>
        </is>
      </c>
      <c r="I210" s="31">
        <v>4</v>
      </c>
      <c r="J210" s="31">
        <v>3</v>
      </c>
      <c r="K210" s="31">
        <v>41</v>
      </c>
      <c r="L210" s="31">
        <v>108</v>
      </c>
      <c r="M210" s="30" t="inlineStr">
        <is>
          <t xml:space="preserve"/>
        </is>
      </c>
      <c r="N210" s="30" t="inlineStr">
        <is>
          <t xml:space="preserve"/>
        </is>
      </c>
      <c r="O210" s="30" t="inlineStr">
        <is>
          <t xml:space="preserve">ファール</t>
        </is>
      </c>
      <c r="P210" s="31">
        <v>1</v>
      </c>
      <c r="Q210" s="31">
        <v>1</v>
      </c>
      <c r="R210" s="31">
        <v>1</v>
      </c>
      <c r="S210" s="31">
        <v>2</v>
      </c>
      <c r="T210" s="30" t="inlineStr">
        <is>
          <t xml:space="preserve">区間未取得</t>
        </is>
      </c>
      <c r="U210" s="30" t="inlineStr">
        <is>
          <t xml:space="preserve">対象</t>
        </is>
      </c>
      <c r="V210" s="30" t="inlineStr">
        <is>
          <t xml:space="preserve">架空データ・実測ではありません</t>
        </is>
      </c>
      <c r="W210" s="30" t="inlineStr">
        <is>
          <t xml:space="preserve"/>
        </is>
      </c>
      <c r="X210" s="43">
        <v>46325.464374999996</v>
      </c>
      <c r="Y210" s="30" t="inlineStr">
        <is>
          <t xml:space="preserve">pa-061</t>
        </is>
      </c>
      <c r="Z210" s="30" t="inlineStr">
        <is>
          <t xml:space="preserve">pitch-205</t>
        </is>
      </c>
      <c r="AA210" s="30" t="inlineStr">
        <is>
          <t xml:space="preserve"/>
        </is>
      </c>
      <c r="AB210" s="30" t="inlineStr">
        <is>
          <t xml:space="preserve">away-10</t>
        </is>
      </c>
      <c r="AC210" s="30" t="inlineStr">
        <is>
          <t xml:space="preserve">home-3</t>
        </is>
      </c>
    </row>
    <row r="211" ht="28" customHeight="1">
      <c r="A211" s="15">
        <v>206</v>
      </c>
      <c r="B211" s="15">
        <v>7</v>
      </c>
      <c r="C211" s="12" t="inlineStr">
        <is>
          <t xml:space="preserve">裏</t>
        </is>
      </c>
      <c r="D211" s="12" t="inlineStr">
        <is>
          <t xml:space="preserve">うぐいすスターズ</t>
        </is>
      </c>
      <c r="E211" s="12" t="inlineStr">
        <is>
          <t xml:space="preserve">10</t>
        </is>
      </c>
      <c r="F211" s="12" t="inlineStr">
        <is>
          <t xml:space="preserve">みずの そう</t>
        </is>
      </c>
      <c r="G211" s="15">
        <v>3</v>
      </c>
      <c r="H211" s="12" t="inlineStr">
        <is>
          <t xml:space="preserve">みなと はると</t>
        </is>
      </c>
      <c r="I211" s="15">
        <v>4</v>
      </c>
      <c r="J211" s="15">
        <v>4</v>
      </c>
      <c r="K211" s="15">
        <v>42</v>
      </c>
      <c r="L211" s="15">
        <v>104</v>
      </c>
      <c r="M211" s="12" t="inlineStr">
        <is>
          <t xml:space="preserve"/>
        </is>
      </c>
      <c r="N211" s="12" t="inlineStr">
        <is>
          <t xml:space="preserve"/>
        </is>
      </c>
      <c r="O211" s="12" t="inlineStr">
        <is>
          <t xml:space="preserve">空振り</t>
        </is>
      </c>
      <c r="P211" s="15">
        <v>1</v>
      </c>
      <c r="Q211" s="15">
        <v>2</v>
      </c>
      <c r="R211" s="15">
        <v>1</v>
      </c>
      <c r="S211" s="15">
        <v>3</v>
      </c>
      <c r="T211" s="12" t="inlineStr">
        <is>
          <t xml:space="preserve">区間未取得</t>
        </is>
      </c>
      <c r="U211" s="12" t="inlineStr">
        <is>
          <t xml:space="preserve">対象</t>
        </is>
      </c>
      <c r="V211" s="12" t="inlineStr">
        <is>
          <t xml:space="preserve">架空データ・実測ではありません</t>
        </is>
      </c>
      <c r="W211" s="12" t="inlineStr">
        <is>
          <t xml:space="preserve"/>
        </is>
      </c>
      <c r="X211" s="19">
        <v>46325.464641203704</v>
      </c>
      <c r="Y211" s="12" t="inlineStr">
        <is>
          <t xml:space="preserve">pa-061</t>
        </is>
      </c>
      <c r="Z211" s="12" t="inlineStr">
        <is>
          <t xml:space="preserve">pitch-206</t>
        </is>
      </c>
      <c r="AA211" s="12" t="inlineStr">
        <is>
          <t xml:space="preserve"/>
        </is>
      </c>
      <c r="AB211" s="12" t="inlineStr">
        <is>
          <t xml:space="preserve">away-10</t>
        </is>
      </c>
      <c r="AC211" s="12" t="inlineStr">
        <is>
          <t xml:space="preserve">home-3</t>
        </is>
      </c>
    </row>
    <row r="212" ht="28" customHeight="1">
      <c r="A212" s="31">
        <v>207</v>
      </c>
      <c r="B212" s="31">
        <v>7</v>
      </c>
      <c r="C212" s="30" t="inlineStr">
        <is>
          <t xml:space="preserve">裏</t>
        </is>
      </c>
      <c r="D212" s="30" t="inlineStr">
        <is>
          <t xml:space="preserve">うぐいすスターズ</t>
        </is>
      </c>
      <c r="E212" s="30" t="inlineStr">
        <is>
          <t xml:space="preserve">10</t>
        </is>
      </c>
      <c r="F212" s="30" t="inlineStr">
        <is>
          <t xml:space="preserve">みずの そう</t>
        </is>
      </c>
      <c r="G212" s="31">
        <v>4</v>
      </c>
      <c r="H212" s="30" t="inlineStr">
        <is>
          <t xml:space="preserve">ふじの けい</t>
        </is>
      </c>
      <c r="I212" s="31">
        <v>4</v>
      </c>
      <c r="J212" s="31">
        <v>1</v>
      </c>
      <c r="K212" s="31">
        <v>43</v>
      </c>
      <c r="L212" s="31">
        <v>111</v>
      </c>
      <c r="M212" s="30" t="inlineStr">
        <is>
          <t xml:space="preserve"/>
        </is>
      </c>
      <c r="N212" s="30" t="inlineStr">
        <is>
          <t xml:space="preserve"/>
        </is>
      </c>
      <c r="O212" s="30" t="inlineStr">
        <is>
          <t xml:space="preserve">ボール</t>
        </is>
      </c>
      <c r="P212" s="31">
        <v>0</v>
      </c>
      <c r="Q212" s="31">
        <v>0</v>
      </c>
      <c r="R212" s="31">
        <v>1</v>
      </c>
      <c r="S212" s="31">
        <v>0</v>
      </c>
      <c r="T212" s="30" t="inlineStr">
        <is>
          <t xml:space="preserve">区間未取得</t>
        </is>
      </c>
      <c r="U212" s="30" t="inlineStr">
        <is>
          <t xml:space="preserve">対象</t>
        </is>
      </c>
      <c r="V212" s="30" t="inlineStr">
        <is>
          <t xml:space="preserve">架空データ・実測ではありません</t>
        </is>
      </c>
      <c r="W212" s="30" t="inlineStr">
        <is>
          <t xml:space="preserve"/>
        </is>
      </c>
      <c r="X212" s="43">
        <v>46325.465266203704</v>
      </c>
      <c r="Y212" s="30" t="inlineStr">
        <is>
          <t xml:space="preserve">pa-062</t>
        </is>
      </c>
      <c r="Z212" s="30" t="inlineStr">
        <is>
          <t xml:space="preserve">pitch-207</t>
        </is>
      </c>
      <c r="AA212" s="30" t="inlineStr">
        <is>
          <t xml:space="preserve"/>
        </is>
      </c>
      <c r="AB212" s="30" t="inlineStr">
        <is>
          <t xml:space="preserve">away-10</t>
        </is>
      </c>
      <c r="AC212" s="30" t="inlineStr">
        <is>
          <t xml:space="preserve">home-4</t>
        </is>
      </c>
    </row>
    <row r="213" ht="28" customHeight="1">
      <c r="A213" s="15">
        <v>208</v>
      </c>
      <c r="B213" s="15">
        <v>7</v>
      </c>
      <c r="C213" s="12" t="inlineStr">
        <is>
          <t xml:space="preserve">裏</t>
        </is>
      </c>
      <c r="D213" s="12" t="inlineStr">
        <is>
          <t xml:space="preserve">うぐいすスターズ</t>
        </is>
      </c>
      <c r="E213" s="12" t="inlineStr">
        <is>
          <t xml:space="preserve">10</t>
        </is>
      </c>
      <c r="F213" s="12" t="inlineStr">
        <is>
          <t xml:space="preserve">みずの そう</t>
        </is>
      </c>
      <c r="G213" s="15">
        <v>4</v>
      </c>
      <c r="H213" s="12" t="inlineStr">
        <is>
          <t xml:space="preserve">ふじの けい</t>
        </is>
      </c>
      <c r="I213" s="15">
        <v>4</v>
      </c>
      <c r="J213" s="15">
        <v>2</v>
      </c>
      <c r="K213" s="15">
        <v>44</v>
      </c>
      <c r="L213" s="15">
        <v>107</v>
      </c>
      <c r="M213" s="12" t="inlineStr">
        <is>
          <t xml:space="preserve"/>
        </is>
      </c>
      <c r="N213" s="12" t="inlineStr">
        <is>
          <t xml:space="preserve"/>
        </is>
      </c>
      <c r="O213" s="12" t="inlineStr">
        <is>
          <t xml:space="preserve">見逃しストライク</t>
        </is>
      </c>
      <c r="P213" s="15">
        <v>1</v>
      </c>
      <c r="Q213" s="15">
        <v>0</v>
      </c>
      <c r="R213" s="15">
        <v>1</v>
      </c>
      <c r="S213" s="15">
        <v>1</v>
      </c>
      <c r="T213" s="12" t="inlineStr">
        <is>
          <t xml:space="preserve">区間未取得</t>
        </is>
      </c>
      <c r="U213" s="12" t="inlineStr">
        <is>
          <t xml:space="preserve">対象</t>
        </is>
      </c>
      <c r="V213" s="12" t="inlineStr">
        <is>
          <t xml:space="preserve">架空データ・実測ではありません</t>
        </is>
      </c>
      <c r="W213" s="12" t="inlineStr">
        <is>
          <t xml:space="preserve"/>
        </is>
      </c>
      <c r="X213" s="19">
        <v>46325.46553240741</v>
      </c>
      <c r="Y213" s="12" t="inlineStr">
        <is>
          <t xml:space="preserve">pa-062</t>
        </is>
      </c>
      <c r="Z213" s="12" t="inlineStr">
        <is>
          <t xml:space="preserve">pitch-208</t>
        </is>
      </c>
      <c r="AA213" s="12" t="inlineStr">
        <is>
          <t xml:space="preserve"/>
        </is>
      </c>
      <c r="AB213" s="12" t="inlineStr">
        <is>
          <t xml:space="preserve">away-10</t>
        </is>
      </c>
      <c r="AC213" s="12" t="inlineStr">
        <is>
          <t xml:space="preserve">home-4</t>
        </is>
      </c>
    </row>
    <row r="214" ht="28" customHeight="1">
      <c r="A214" s="31">
        <v>209</v>
      </c>
      <c r="B214" s="31">
        <v>7</v>
      </c>
      <c r="C214" s="30" t="inlineStr">
        <is>
          <t xml:space="preserve">裏</t>
        </is>
      </c>
      <c r="D214" s="30" t="inlineStr">
        <is>
          <t xml:space="preserve">うぐいすスターズ</t>
        </is>
      </c>
      <c r="E214" s="30" t="inlineStr">
        <is>
          <t xml:space="preserve">10</t>
        </is>
      </c>
      <c r="F214" s="30" t="inlineStr">
        <is>
          <t xml:space="preserve">みずの そう</t>
        </is>
      </c>
      <c r="G214" s="31">
        <v>4</v>
      </c>
      <c r="H214" s="30" t="inlineStr">
        <is>
          <t xml:space="preserve">ふじの けい</t>
        </is>
      </c>
      <c r="I214" s="31">
        <v>4</v>
      </c>
      <c r="J214" s="31">
        <v>3</v>
      </c>
      <c r="K214" s="31">
        <v>45</v>
      </c>
      <c r="L214" s="31">
        <v>114</v>
      </c>
      <c r="M214" s="30" t="inlineStr">
        <is>
          <t xml:space="preserve"/>
        </is>
      </c>
      <c r="N214" s="30" t="inlineStr">
        <is>
          <t xml:space="preserve"/>
        </is>
      </c>
      <c r="O214" s="30" t="inlineStr">
        <is>
          <t xml:space="preserve">インプレー（打球）</t>
        </is>
      </c>
      <c r="P214" s="31">
        <v>1</v>
      </c>
      <c r="Q214" s="31">
        <v>1</v>
      </c>
      <c r="R214" s="31">
        <v>1</v>
      </c>
      <c r="S214" s="31">
        <v>1</v>
      </c>
      <c r="T214" s="30" t="inlineStr">
        <is>
          <t xml:space="preserve">区間未取得</t>
        </is>
      </c>
      <c r="U214" s="30" t="inlineStr">
        <is>
          <t xml:space="preserve">対象</t>
        </is>
      </c>
      <c r="V214" s="30" t="inlineStr">
        <is>
          <t xml:space="preserve">架空データ・実測ではありません</t>
        </is>
      </c>
      <c r="W214" s="30" t="inlineStr">
        <is>
          <t xml:space="preserve"/>
        </is>
      </c>
      <c r="X214" s="43">
        <v>46325.46579861111</v>
      </c>
      <c r="Y214" s="30" t="inlineStr">
        <is>
          <t xml:space="preserve">pa-062</t>
        </is>
      </c>
      <c r="Z214" s="30" t="inlineStr">
        <is>
          <t xml:space="preserve">pitch-209</t>
        </is>
      </c>
      <c r="AA214" s="30" t="inlineStr">
        <is>
          <t xml:space="preserve"/>
        </is>
      </c>
      <c r="AB214" s="30" t="inlineStr">
        <is>
          <t xml:space="preserve">away-10</t>
        </is>
      </c>
      <c r="AC214" s="30" t="inlineStr">
        <is>
          <t xml:space="preserve">home-4</t>
        </is>
      </c>
    </row>
  </sheetData>
  <autoFilter ref="A5:AC214"/>
  <mergeCells count="2">
    <mergeCell ref="A2:AC2"/>
    <mergeCell ref="A3:AC3"/>
  </mergeCells>
  <printOptions horizontalCentered="1"/>
  <pageMargins left="0.25" right="0.25" top="0.35" bottom="0.35" header="0.1" footer="0.1"/>
  <pageSetup paperSize="8" orientation="landscape" fitToWidth="1" fitToHeight="0"/>
</worksheet>
</file>

<file path=xl/worksheets/sheet3.xml><?xml version="1.0" encoding="utf-8"?>
<worksheet xmlns="http://schemas.openxmlformats.org/spreadsheetml/2006/main">
  <dimension ref="A1:AD67"/>
  <sheetViews>
    <sheetView workbookViewId="0" showGridLines="0">
      <pane ySplit="5" xSplit="7" topLeftCell="H6" activePane="bottomRight" state="frozen"/>
    </sheetView>
  </sheetViews>
  <sheetFormatPr defaultRowHeight="28"/>
  <cols>
    <col min="1" max="1" width="9" customWidth="1"/>
    <col min="2" max="2" width="6" customWidth="1"/>
    <col min="3" max="3" width="7" customWidth="1"/>
    <col min="4" max="4" width="13" customWidth="1"/>
    <col min="5" max="5" width="7" customWidth="1"/>
    <col min="6" max="6" width="9" customWidth="1"/>
    <col min="7" max="7" width="16" customWidth="1"/>
    <col min="8" max="8" width="10" customWidth="1"/>
    <col min="9" max="9" width="16" customWidth="1"/>
    <col min="10" max="10" width="19" customWidth="1"/>
    <col min="11" max="11" width="12" customWidth="1"/>
    <col min="12" max="12" width="12" customWidth="1"/>
    <col min="13" max="13" width="17" customWidth="1"/>
    <col min="14" max="14" width="9" customWidth="1"/>
    <col min="15" max="15" width="11" customWidth="1"/>
    <col min="16" max="16" width="12" customWidth="1"/>
    <col min="17" max="17" width="16" customWidth="1"/>
    <col min="18" max="18" width="16" customWidth="1"/>
    <col min="19" max="19" width="35" customWidth="1"/>
    <col min="20" max="20" width="15" customWidth="1"/>
    <col min="21" max="21" width="35" customWidth="1"/>
    <col min="22" max="22" width="17" customWidth="1"/>
    <col min="23" max="23" width="9" customWidth="1"/>
    <col min="24" max="24" width="10" customWidth="1"/>
    <col min="25" max="25" width="8" customWidth="1"/>
    <col min="26" max="26" width="8" customWidth="1"/>
    <col min="27" max="27" width="8" customWidth="1"/>
    <col min="28" max="28" width="10" customWidth="1"/>
    <col min="29" max="29" width="10" customWidth="1"/>
    <col min="30" max="30" width="20" customWidth="1"/>
  </cols>
  <sheetData>
    <row r="2" ht="27" customHeight="1">
      <c r="A2" s="25" t="inlineStr">
        <is>
          <t xml:space="preserve">打席ごとの結果と対戦投手</t>
        </is>
      </c>
    </row>
    <row r="3" ht="31" customHeight="1">
      <c r="A3" s="26" t="inlineStr">
        <is>
          <t xml:space="preserve">2026-10-30 うぐいすスターズ 対 つばめウイングス／架空サンプル試合（７回終了・出力確認）／終了</t>
        </is>
      </c>
    </row>
    <row r="5" ht="35" customHeight="1">
      <c r="A5" s="29" t="inlineStr">
        <is>
          <t xml:space="preserve">打席順</t>
        </is>
      </c>
      <c r="B5" s="29" t="inlineStr">
        <is>
          <t xml:space="preserve">回</t>
        </is>
      </c>
      <c r="C5" s="29" t="inlineStr">
        <is>
          <t xml:space="preserve">表裏</t>
        </is>
      </c>
      <c r="D5" s="29" t="inlineStr">
        <is>
          <t xml:space="preserve">攻撃チーム</t>
        </is>
      </c>
      <c r="E5" s="29" t="inlineStr">
        <is>
          <t xml:space="preserve">打順</t>
        </is>
      </c>
      <c r="F5" s="29" t="inlineStr">
        <is>
          <t xml:space="preserve">背番号</t>
        </is>
      </c>
      <c r="G5" s="29" t="inlineStr">
        <is>
          <t xml:space="preserve">打者名</t>
        </is>
      </c>
      <c r="H5" s="29" t="inlineStr">
        <is>
          <t xml:space="preserve">第何打席</t>
        </is>
      </c>
      <c r="I5" s="29" t="inlineStr">
        <is>
          <t xml:space="preserve">投手名</t>
        </is>
      </c>
      <c r="J5" s="29" t="inlineStr">
        <is>
          <t xml:space="preserve">打席結果</t>
        </is>
      </c>
      <c r="K5" s="29" t="inlineStr">
        <is>
          <t xml:space="preserve">守備位置</t>
        </is>
      </c>
      <c r="L5" s="29" t="inlineStr">
        <is>
          <t xml:space="preserve">アウト増加</t>
        </is>
      </c>
      <c r="M5" s="29" t="inlineStr">
        <is>
          <t xml:space="preserve">このプレーの得点</t>
        </is>
      </c>
      <c r="N5" s="29" t="inlineStr">
        <is>
          <t xml:space="preserve">球数</t>
        </is>
      </c>
      <c r="O5" s="29" t="inlineStr">
        <is>
          <t xml:space="preserve">計測球数</t>
        </is>
      </c>
      <c r="P5" s="29" t="inlineStr">
        <is>
          <t xml:space="preserve">未計測球数</t>
        </is>
      </c>
      <c r="Q5" s="29" t="inlineStr">
        <is>
          <t xml:space="preserve">平均初速 km/h</t>
        </is>
      </c>
      <c r="R5" s="29" t="inlineStr">
        <is>
          <t xml:space="preserve">最高初速 km/h</t>
        </is>
      </c>
      <c r="S5" s="29" t="inlineStr">
        <is>
          <t xml:space="preserve">メモ</t>
        </is>
      </c>
      <c r="T5" s="29" t="inlineStr">
        <is>
          <t xml:space="preserve">打席ID</t>
        </is>
      </c>
      <c r="U5" s="29" t="inlineStr">
        <is>
          <t xml:space="preserve">要確認</t>
        </is>
      </c>
      <c r="V5" s="29" t="inlineStr">
        <is>
          <t xml:space="preserve">打者ID</t>
        </is>
      </c>
      <c r="W5" s="29" t="inlineStr">
        <is>
          <t xml:space="preserve">打点</t>
        </is>
      </c>
      <c r="X5" s="29" t="inlineStr">
        <is>
          <t xml:space="preserve">打数算定</t>
        </is>
      </c>
      <c r="Y5" s="29" t="inlineStr">
        <is>
          <t xml:space="preserve">犠飛</t>
        </is>
      </c>
      <c r="Z5" s="29" t="inlineStr">
        <is>
          <t xml:space="preserve">四球</t>
        </is>
      </c>
      <c r="AA5" s="29" t="inlineStr">
        <is>
          <t xml:space="preserve">死球</t>
        </is>
      </c>
      <c r="AB5" s="29" t="inlineStr">
        <is>
          <t xml:space="preserve">安打算定</t>
        </is>
      </c>
      <c r="AC5" s="29" t="inlineStr">
        <is>
          <t xml:space="preserve">三振算定</t>
        </is>
      </c>
      <c r="AD5" s="29" t="inlineStr">
        <is>
          <t xml:space="preserve">結果投手ID</t>
        </is>
      </c>
    </row>
    <row r="6" ht="28" customHeight="1">
      <c r="A6" s="31">
        <v>1</v>
      </c>
      <c r="B6" s="31">
        <v>1</v>
      </c>
      <c r="C6" s="30" t="inlineStr">
        <is>
          <t xml:space="preserve">表</t>
        </is>
      </c>
      <c r="D6" s="30" t="inlineStr">
        <is>
          <t xml:space="preserve">うぐいすスターズ</t>
        </is>
      </c>
      <c r="E6" s="31">
        <v>1</v>
      </c>
      <c r="F6" s="30" t="inlineStr">
        <is>
          <t xml:space="preserve">1</t>
        </is>
      </c>
      <c r="G6" s="30" t="inlineStr">
        <is>
          <t xml:space="preserve">あおい れん</t>
        </is>
      </c>
      <c r="H6" s="31">
        <v>1</v>
      </c>
      <c r="I6" s="30" t="inlineStr">
        <is>
          <t xml:space="preserve">ななせ りょう</t>
        </is>
      </c>
      <c r="J6" s="24" t="inlineStr">
        <is>
          <t xml:space="preserve">単打</t>
        </is>
      </c>
      <c r="K6" s="30" t="inlineStr">
        <is>
          <t xml:space="preserve">中堅</t>
        </is>
      </c>
      <c r="L6" s="31">
        <v>0</v>
      </c>
      <c r="M6" s="31">
        <v>0</v>
      </c>
      <c r="N6" s="31">
        <f>COUNTIFS('1球ごと'!$Y$6:$Y$214,$T6,'1球ごと'!$AC$6:$AC$214,$V6,'1球ごと'!$U$6:$U$214,"対象")</f>
        <v>2</v>
      </c>
      <c r="O6" s="31">
        <f>COUNTIFS('1球ごと'!$Y$6:$Y$214,$T6,'1球ごと'!$AC$6:$AC$214,$V6,'1球ごと'!$U$6:$U$214,"対象",'1球ごと'!$L$6:$L$214,"&gt;0")</f>
        <v>2</v>
      </c>
      <c r="P6" s="31">
        <f>N6-O6</f>
        <v>0</v>
      </c>
      <c r="Q6" s="34">
        <f>IF(O6=0,"",ROUND(SUMIFS('1球ごと'!$L$6:$L$214,'1球ごと'!$Y$6:$Y$214,$T6,'1球ごと'!$AC$6:$AC$214,$V6,'1球ごと'!$U$6:$U$214,"対象")/O6,1))</f>
        <v>109</v>
      </c>
      <c r="R6" s="31">
        <f>IF(O6=0,"",_xlfn.MAXIFS('1球ごと'!$L$6:$L$214,'1球ごと'!$Y$6:$Y$214,$T6,'1球ごと'!$AC$6:$AC$214,$V6,'1球ごと'!$U$6:$U$214,"対象"))</f>
        <v>111</v>
      </c>
      <c r="S6" s="30" t="inlineStr">
        <is>
          <t xml:space="preserve"/>
        </is>
      </c>
      <c r="T6" s="30" t="inlineStr">
        <is>
          <t xml:space="preserve">pa-001</t>
        </is>
      </c>
      <c r="U6" s="30" t="inlineStr">
        <is>
          <t xml:space="preserve"/>
        </is>
      </c>
      <c r="V6" s="30" t="inlineStr">
        <is>
          <t xml:space="preserve">away-1</t>
        </is>
      </c>
      <c r="W6" s="31">
        <v>0</v>
      </c>
      <c r="X6" s="31">
        <f>IF(OR(J6="四球",J6="申告敬遠",J6="死球",J6="犠打",J6="犠飛",J6="打撃妨害",J6="走塁妨害（打者走者）"),0,IF(OR(J6="内野ゴロ",J6="フライ",J6="ライナー",J6="三振",J6="空振り三振",J6="見逃し三振",J6="振逃",J6="振逃げ：アウト",J6="振逃げ：セーフ",J6="ゲッツー",J6="単打",J6="二塁打",J6="三塁打",J6="本塁打",J6="エラー",J6="野選",J6="守備妨害"),1,"未確認"))</f>
        <v>1</v>
      </c>
      <c r="Y6" s="31">
        <f>IF(J6="犠飛",1,0)</f>
        <v>0</v>
      </c>
      <c r="Z6" s="31">
        <f>IF(OR(J6="四球",J6="申告敬遠"),1,0)</f>
        <v>0</v>
      </c>
      <c r="AA6" s="31">
        <f>IF(J6="死球",1,0)</f>
        <v>0</v>
      </c>
      <c r="AB6" s="31">
        <f>IF(OR(J6="単打",J6="二塁打",J6="三塁打",J6="本塁打"),1,0)</f>
        <v>1</v>
      </c>
      <c r="AC6" s="31">
        <f>IF(OR(J6="三振",J6="空振り三振",J6="見逃し三振",J6="振逃",J6="振逃げ：アウト",J6="振逃げ：セーフ"),1,0)</f>
        <v>0</v>
      </c>
      <c r="AD6" s="30" t="inlineStr">
        <is>
          <t xml:space="preserve">home-1</t>
        </is>
      </c>
    </row>
    <row r="7" ht="28" customHeight="1">
      <c r="A7" s="15">
        <v>2</v>
      </c>
      <c r="B7" s="15">
        <v>1</v>
      </c>
      <c r="C7" s="12" t="inlineStr">
        <is>
          <t xml:space="preserve">表</t>
        </is>
      </c>
      <c r="D7" s="12" t="inlineStr">
        <is>
          <t xml:space="preserve">うぐいすスターズ</t>
        </is>
      </c>
      <c r="E7" s="15">
        <v>2</v>
      </c>
      <c r="F7" s="12" t="inlineStr">
        <is>
          <t xml:space="preserve">2</t>
        </is>
      </c>
      <c r="G7" s="12" t="inlineStr">
        <is>
          <t xml:space="preserve">はやせ そら</t>
        </is>
      </c>
      <c r="H7" s="15">
        <v>1</v>
      </c>
      <c r="I7" s="12" t="inlineStr">
        <is>
          <t xml:space="preserve">ななせ りょう</t>
        </is>
      </c>
      <c r="J7" s="12" t="inlineStr">
        <is>
          <t xml:space="preserve">犠打</t>
        </is>
      </c>
      <c r="K7" s="12" t="inlineStr">
        <is>
          <t xml:space="preserve">投手</t>
        </is>
      </c>
      <c r="L7" s="15">
        <v>1</v>
      </c>
      <c r="M7" s="15">
        <v>0</v>
      </c>
      <c r="N7" s="15">
        <f>COUNTIFS('1球ごと'!$Y$6:$Y$214,$T7,'1球ごと'!$AC$6:$AC$214,$V7,'1球ごと'!$U$6:$U$214,"対象")</f>
        <v>2</v>
      </c>
      <c r="O7" s="15">
        <f>COUNTIFS('1球ごと'!$Y$6:$Y$214,$T7,'1球ごと'!$AC$6:$AC$214,$V7,'1球ごと'!$U$6:$U$214,"対象",'1球ごと'!$L$6:$L$214,"&gt;0")</f>
        <v>2</v>
      </c>
      <c r="P7" s="15">
        <f>N7-O7</f>
        <v>0</v>
      </c>
      <c r="Q7" s="16">
        <f>IF(O7=0,"",ROUND(SUMIFS('1球ごと'!$L$6:$L$214,'1球ごと'!$Y$6:$Y$214,$T7,'1球ごと'!$AC$6:$AC$214,$V7,'1球ごと'!$U$6:$U$214,"対象")/O7,1))</f>
        <v>106.5</v>
      </c>
      <c r="R7" s="15">
        <f>IF(O7=0,"",_xlfn.MAXIFS('1球ごと'!$L$6:$L$214,'1球ごと'!$Y$6:$Y$214,$T7,'1球ごと'!$AC$6:$AC$214,$V7,'1球ごと'!$U$6:$U$214,"対象"))</f>
        <v>110</v>
      </c>
      <c r="S7" s="12" t="inlineStr">
        <is>
          <t xml:space="preserve"/>
        </is>
      </c>
      <c r="T7" s="12" t="inlineStr">
        <is>
          <t xml:space="preserve">pa-002</t>
        </is>
      </c>
      <c r="U7" s="12" t="inlineStr">
        <is>
          <t xml:space="preserve"/>
        </is>
      </c>
      <c r="V7" s="12" t="inlineStr">
        <is>
          <t xml:space="preserve">away-2</t>
        </is>
      </c>
      <c r="W7" s="15">
        <v>0</v>
      </c>
      <c r="X7" s="15">
        <f>IF(OR(J7="四球",J7="申告敬遠",J7="死球",J7="犠打",J7="犠飛",J7="打撃妨害",J7="走塁妨害（打者走者）"),0,IF(OR(J7="内野ゴロ",J7="フライ",J7="ライナー",J7="三振",J7="空振り三振",J7="見逃し三振",J7="振逃",J7="振逃げ：アウト",J7="振逃げ：セーフ",J7="ゲッツー",J7="単打",J7="二塁打",J7="三塁打",J7="本塁打",J7="エラー",J7="野選",J7="守備妨害"),1,"未確認"))</f>
        <v>0</v>
      </c>
      <c r="Y7" s="15">
        <f>IF(J7="犠飛",1,0)</f>
        <v>0</v>
      </c>
      <c r="Z7" s="15">
        <f>IF(OR(J7="四球",J7="申告敬遠"),1,0)</f>
        <v>0</v>
      </c>
      <c r="AA7" s="15">
        <f>IF(J7="死球",1,0)</f>
        <v>0</v>
      </c>
      <c r="AB7" s="15">
        <f>IF(OR(J7="単打",J7="二塁打",J7="三塁打",J7="本塁打"),1,0)</f>
        <v>0</v>
      </c>
      <c r="AC7" s="15">
        <f>IF(OR(J7="三振",J7="空振り三振",J7="見逃し三振",J7="振逃",J7="振逃げ：アウト",J7="振逃げ：セーフ"),1,0)</f>
        <v>0</v>
      </c>
      <c r="AD7" s="12" t="inlineStr">
        <is>
          <t xml:space="preserve">home-1</t>
        </is>
      </c>
    </row>
    <row r="8" ht="28" customHeight="1">
      <c r="A8" s="31">
        <v>3</v>
      </c>
      <c r="B8" s="31">
        <v>1</v>
      </c>
      <c r="C8" s="30" t="inlineStr">
        <is>
          <t xml:space="preserve">表</t>
        </is>
      </c>
      <c r="D8" s="30" t="inlineStr">
        <is>
          <t xml:space="preserve">うぐいすスターズ</t>
        </is>
      </c>
      <c r="E8" s="31">
        <v>3</v>
      </c>
      <c r="F8" s="30" t="inlineStr">
        <is>
          <t xml:space="preserve">3</t>
        </is>
      </c>
      <c r="G8" s="30" t="inlineStr">
        <is>
          <t xml:space="preserve">もりの いつき</t>
        </is>
      </c>
      <c r="H8" s="31">
        <v>1</v>
      </c>
      <c r="I8" s="30" t="inlineStr">
        <is>
          <t xml:space="preserve">ななせ りょう</t>
        </is>
      </c>
      <c r="J8" s="24" t="inlineStr">
        <is>
          <t xml:space="preserve">二塁打</t>
        </is>
      </c>
      <c r="K8" s="30" t="inlineStr">
        <is>
          <t xml:space="preserve">左翼</t>
        </is>
      </c>
      <c r="L8" s="31">
        <v>0</v>
      </c>
      <c r="M8" s="31">
        <v>1</v>
      </c>
      <c r="N8" s="31">
        <f>COUNTIFS('1球ごと'!$Y$6:$Y$214,$T8,'1球ごと'!$AC$6:$AC$214,$V8,'1球ごと'!$U$6:$U$214,"対象")</f>
        <v>4</v>
      </c>
      <c r="O8" s="31">
        <f>COUNTIFS('1球ごと'!$Y$6:$Y$214,$T8,'1球ごと'!$AC$6:$AC$214,$V8,'1球ごと'!$U$6:$U$214,"対象",'1球ごと'!$L$6:$L$214,"&gt;0")</f>
        <v>4</v>
      </c>
      <c r="P8" s="31">
        <f>N8-O8</f>
        <v>0</v>
      </c>
      <c r="Q8" s="34">
        <f>IF(O8=0,"",ROUND(SUMIFS('1球ごと'!$L$6:$L$214,'1球ごと'!$Y$6:$Y$214,$T8,'1球ごと'!$AC$6:$AC$214,$V8,'1球ごと'!$U$6:$U$214,"対象")/O8,1))</f>
        <v>105.5</v>
      </c>
      <c r="R8" s="31">
        <f>IF(O8=0,"",_xlfn.MAXIFS('1球ごと'!$L$6:$L$214,'1球ごと'!$Y$6:$Y$214,$T8,'1球ごと'!$AC$6:$AC$214,$V8,'1球ごと'!$U$6:$U$214,"対象"))</f>
        <v>109</v>
      </c>
      <c r="S8" s="30" t="inlineStr">
        <is>
          <t xml:space="preserve"/>
        </is>
      </c>
      <c r="T8" s="30" t="inlineStr">
        <is>
          <t xml:space="preserve">pa-003</t>
        </is>
      </c>
      <c r="U8" s="30" t="inlineStr">
        <is>
          <t xml:space="preserve"/>
        </is>
      </c>
      <c r="V8" s="30" t="inlineStr">
        <is>
          <t xml:space="preserve">away-3</t>
        </is>
      </c>
      <c r="W8" s="31">
        <v>1</v>
      </c>
      <c r="X8" s="31">
        <f>IF(OR(J8="四球",J8="申告敬遠",J8="死球",J8="犠打",J8="犠飛",J8="打撃妨害",J8="走塁妨害（打者走者）"),0,IF(OR(J8="内野ゴロ",J8="フライ",J8="ライナー",J8="三振",J8="空振り三振",J8="見逃し三振",J8="振逃",J8="振逃げ：アウト",J8="振逃げ：セーフ",J8="ゲッツー",J8="単打",J8="二塁打",J8="三塁打",J8="本塁打",J8="エラー",J8="野選",J8="守備妨害"),1,"未確認"))</f>
        <v>1</v>
      </c>
      <c r="Y8" s="31">
        <f>IF(J8="犠飛",1,0)</f>
        <v>0</v>
      </c>
      <c r="Z8" s="31">
        <f>IF(OR(J8="四球",J8="申告敬遠"),1,0)</f>
        <v>0</v>
      </c>
      <c r="AA8" s="31">
        <f>IF(J8="死球",1,0)</f>
        <v>0</v>
      </c>
      <c r="AB8" s="31">
        <f>IF(OR(J8="単打",J8="二塁打",J8="三塁打",J8="本塁打"),1,0)</f>
        <v>1</v>
      </c>
      <c r="AC8" s="31">
        <f>IF(OR(J8="三振",J8="空振り三振",J8="見逃し三振",J8="振逃",J8="振逃げ：アウト",J8="振逃げ：セーフ"),1,0)</f>
        <v>0</v>
      </c>
      <c r="AD8" s="30" t="inlineStr">
        <is>
          <t xml:space="preserve">home-1</t>
        </is>
      </c>
    </row>
    <row r="9" ht="28" customHeight="1">
      <c r="A9" s="15">
        <v>4</v>
      </c>
      <c r="B9" s="15">
        <v>1</v>
      </c>
      <c r="C9" s="12" t="inlineStr">
        <is>
          <t xml:space="preserve">表</t>
        </is>
      </c>
      <c r="D9" s="12" t="inlineStr">
        <is>
          <t xml:space="preserve">うぐいすスターズ</t>
        </is>
      </c>
      <c r="E9" s="15">
        <v>4</v>
      </c>
      <c r="F9" s="12" t="inlineStr">
        <is>
          <t xml:space="preserve">4</t>
        </is>
      </c>
      <c r="G9" s="12" t="inlineStr">
        <is>
          <t xml:space="preserve">しらいし はる</t>
        </is>
      </c>
      <c r="H9" s="15">
        <v>1</v>
      </c>
      <c r="I9" s="12" t="inlineStr">
        <is>
          <t xml:space="preserve">ななせ りょう</t>
        </is>
      </c>
      <c r="J9" s="12" t="inlineStr">
        <is>
          <t xml:space="preserve">空振り三振</t>
        </is>
      </c>
      <c r="K9" s="12" t="inlineStr">
        <is>
          <t xml:space="preserve"/>
        </is>
      </c>
      <c r="L9" s="15">
        <v>1</v>
      </c>
      <c r="M9" s="15">
        <v>0</v>
      </c>
      <c r="N9" s="15">
        <f>COUNTIFS('1球ごと'!$Y$6:$Y$214,$T9,'1球ごと'!$AC$6:$AC$214,$V9,'1球ごと'!$U$6:$U$214,"対象")</f>
        <v>4</v>
      </c>
      <c r="O9" s="15">
        <f>COUNTIFS('1球ごと'!$Y$6:$Y$214,$T9,'1球ごと'!$AC$6:$AC$214,$V9,'1球ごと'!$U$6:$U$214,"対象",'1球ごと'!$L$6:$L$214,"&gt;0")</f>
        <v>4</v>
      </c>
      <c r="P9" s="15">
        <f>N9-O9</f>
        <v>0</v>
      </c>
      <c r="Q9" s="16">
        <f>IF(O9=0,"",ROUND(SUMIFS('1球ごと'!$L$6:$L$214,'1球ごと'!$Y$6:$Y$214,$T9,'1球ごと'!$AC$6:$AC$214,$V9,'1球ごと'!$U$6:$U$214,"対象")/O9,1))</f>
        <v>106</v>
      </c>
      <c r="R9" s="15">
        <f>IF(O9=0,"",_xlfn.MAXIFS('1球ごと'!$L$6:$L$214,'1球ごと'!$Y$6:$Y$214,$T9,'1球ごと'!$AC$6:$AC$214,$V9,'1球ごと'!$U$6:$U$214,"対象"))</f>
        <v>111</v>
      </c>
      <c r="S9" s="12" t="inlineStr">
        <is>
          <t xml:space="preserve"/>
        </is>
      </c>
      <c r="T9" s="12" t="inlineStr">
        <is>
          <t xml:space="preserve">pa-004</t>
        </is>
      </c>
      <c r="U9" s="12" t="inlineStr">
        <is>
          <t xml:space="preserve"/>
        </is>
      </c>
      <c r="V9" s="12" t="inlineStr">
        <is>
          <t xml:space="preserve">away-4</t>
        </is>
      </c>
      <c r="W9" s="15">
        <v>0</v>
      </c>
      <c r="X9" s="15">
        <f>IF(OR(J9="四球",J9="申告敬遠",J9="死球",J9="犠打",J9="犠飛",J9="打撃妨害",J9="走塁妨害（打者走者）"),0,IF(OR(J9="内野ゴロ",J9="フライ",J9="ライナー",J9="三振",J9="空振り三振",J9="見逃し三振",J9="振逃",J9="振逃げ：アウト",J9="振逃げ：セーフ",J9="ゲッツー",J9="単打",J9="二塁打",J9="三塁打",J9="本塁打",J9="エラー",J9="野選",J9="守備妨害"),1,"未確認"))</f>
        <v>1</v>
      </c>
      <c r="Y9" s="15">
        <f>IF(J9="犠飛",1,0)</f>
        <v>0</v>
      </c>
      <c r="Z9" s="15">
        <f>IF(OR(J9="四球",J9="申告敬遠"),1,0)</f>
        <v>0</v>
      </c>
      <c r="AA9" s="15">
        <f>IF(J9="死球",1,0)</f>
        <v>0</v>
      </c>
      <c r="AB9" s="15">
        <f>IF(OR(J9="単打",J9="二塁打",J9="三塁打",J9="本塁打"),1,0)</f>
        <v>0</v>
      </c>
      <c r="AC9" s="15">
        <f>IF(OR(J9="三振",J9="空振り三振",J9="見逃し三振",J9="振逃",J9="振逃げ：アウト",J9="振逃げ：セーフ"),1,0)</f>
        <v>1</v>
      </c>
      <c r="AD9" s="12" t="inlineStr">
        <is>
          <t xml:space="preserve">home-1</t>
        </is>
      </c>
    </row>
    <row r="10" ht="28" customHeight="1">
      <c r="A10" s="31">
        <v>5</v>
      </c>
      <c r="B10" s="31">
        <v>1</v>
      </c>
      <c r="C10" s="30" t="inlineStr">
        <is>
          <t xml:space="preserve">表</t>
        </is>
      </c>
      <c r="D10" s="30" t="inlineStr">
        <is>
          <t xml:space="preserve">うぐいすスターズ</t>
        </is>
      </c>
      <c r="E10" s="31">
        <v>5</v>
      </c>
      <c r="F10" s="30" t="inlineStr">
        <is>
          <t xml:space="preserve">5</t>
        </is>
      </c>
      <c r="G10" s="30" t="inlineStr">
        <is>
          <t xml:space="preserve">かざま りく</t>
        </is>
      </c>
      <c r="H10" s="31">
        <v>1</v>
      </c>
      <c r="I10" s="30" t="inlineStr">
        <is>
          <t xml:space="preserve">ななせ りょう</t>
        </is>
      </c>
      <c r="J10" s="30" t="inlineStr">
        <is>
          <t xml:space="preserve">内野ゴロ</t>
        </is>
      </c>
      <c r="K10" s="30" t="inlineStr">
        <is>
          <t xml:space="preserve">遊撃</t>
        </is>
      </c>
      <c r="L10" s="31">
        <v>1</v>
      </c>
      <c r="M10" s="31">
        <v>0</v>
      </c>
      <c r="N10" s="31">
        <f>COUNTIFS('1球ごと'!$Y$6:$Y$214,$T10,'1球ごと'!$AC$6:$AC$214,$V10,'1球ごと'!$U$6:$U$214,"対象")</f>
        <v>3</v>
      </c>
      <c r="O10" s="31">
        <f>COUNTIFS('1球ごと'!$Y$6:$Y$214,$T10,'1球ごと'!$AC$6:$AC$214,$V10,'1球ごと'!$U$6:$U$214,"対象",'1球ごと'!$L$6:$L$214,"&gt;0")</f>
        <v>3</v>
      </c>
      <c r="P10" s="31">
        <f>N10-O10</f>
        <v>0</v>
      </c>
      <c r="Q10" s="34">
        <f>IF(O10=0,"",ROUND(SUMIFS('1球ごと'!$L$6:$L$214,'1球ごと'!$Y$6:$Y$214,$T10,'1球ごと'!$AC$6:$AC$214,$V10,'1球ごと'!$U$6:$U$214,"対象")/O10,1))</f>
        <v>106.7</v>
      </c>
      <c r="R10" s="31">
        <f>IF(O10=0,"",_xlfn.MAXIFS('1球ごと'!$L$6:$L$214,'1球ごと'!$Y$6:$Y$214,$T10,'1球ごと'!$AC$6:$AC$214,$V10,'1球ごと'!$U$6:$U$214,"対象"))</f>
        <v>110</v>
      </c>
      <c r="S10" s="30" t="inlineStr">
        <is>
          <t xml:space="preserve"/>
        </is>
      </c>
      <c r="T10" s="30" t="inlineStr">
        <is>
          <t xml:space="preserve">pa-005</t>
        </is>
      </c>
      <c r="U10" s="30" t="inlineStr">
        <is>
          <t xml:space="preserve"/>
        </is>
      </c>
      <c r="V10" s="30" t="inlineStr">
        <is>
          <t xml:space="preserve">away-5</t>
        </is>
      </c>
      <c r="W10" s="31">
        <v>0</v>
      </c>
      <c r="X10" s="31">
        <f>IF(OR(J10="四球",J10="申告敬遠",J10="死球",J10="犠打",J10="犠飛",J10="打撃妨害",J10="走塁妨害（打者走者）"),0,IF(OR(J10="内野ゴロ",J10="フライ",J10="ライナー",J10="三振",J10="空振り三振",J10="見逃し三振",J10="振逃",J10="振逃げ：アウト",J10="振逃げ：セーフ",J10="ゲッツー",J10="単打",J10="二塁打",J10="三塁打",J10="本塁打",J10="エラー",J10="野選",J10="守備妨害"),1,"未確認"))</f>
        <v>1</v>
      </c>
      <c r="Y10" s="31">
        <f>IF(J10="犠飛",1,0)</f>
        <v>0</v>
      </c>
      <c r="Z10" s="31">
        <f>IF(OR(J10="四球",J10="申告敬遠"),1,0)</f>
        <v>0</v>
      </c>
      <c r="AA10" s="31">
        <f>IF(J10="死球",1,0)</f>
        <v>0</v>
      </c>
      <c r="AB10" s="31">
        <f>IF(OR(J10="単打",J10="二塁打",J10="三塁打",J10="本塁打"),1,0)</f>
        <v>0</v>
      </c>
      <c r="AC10" s="31">
        <f>IF(OR(J10="三振",J10="空振り三振",J10="見逃し三振",J10="振逃",J10="振逃げ：アウト",J10="振逃げ：セーフ"),1,0)</f>
        <v>0</v>
      </c>
      <c r="AD10" s="30" t="inlineStr">
        <is>
          <t xml:space="preserve">home-1</t>
        </is>
      </c>
    </row>
    <row r="11" ht="28" customHeight="1">
      <c r="A11" s="15">
        <v>6</v>
      </c>
      <c r="B11" s="15">
        <v>1</v>
      </c>
      <c r="C11" s="12" t="inlineStr">
        <is>
          <t xml:space="preserve">裏</t>
        </is>
      </c>
      <c r="D11" s="12" t="inlineStr">
        <is>
          <t xml:space="preserve">つばめウイングス</t>
        </is>
      </c>
      <c r="E11" s="15">
        <v>1</v>
      </c>
      <c r="F11" s="12" t="inlineStr">
        <is>
          <t xml:space="preserve">1</t>
        </is>
      </c>
      <c r="G11" s="12" t="inlineStr">
        <is>
          <t xml:space="preserve">ななせ りょう</t>
        </is>
      </c>
      <c r="H11" s="15">
        <v>1</v>
      </c>
      <c r="I11" s="12" t="inlineStr">
        <is>
          <t xml:space="preserve">あおい れん</t>
        </is>
      </c>
      <c r="J11" s="12" t="inlineStr">
        <is>
          <t xml:space="preserve">内野ゴロ</t>
        </is>
      </c>
      <c r="K11" s="12" t="inlineStr">
        <is>
          <t xml:space="preserve">遊撃</t>
        </is>
      </c>
      <c r="L11" s="15">
        <v>1</v>
      </c>
      <c r="M11" s="15">
        <v>0</v>
      </c>
      <c r="N11" s="15">
        <f>COUNTIFS('1球ごと'!$Y$6:$Y$214,$T11,'1球ごと'!$AC$6:$AC$214,$V11,'1球ごと'!$U$6:$U$214,"対象")</f>
        <v>4</v>
      </c>
      <c r="O11" s="15">
        <f>COUNTIFS('1球ごと'!$Y$6:$Y$214,$T11,'1球ごと'!$AC$6:$AC$214,$V11,'1球ごと'!$U$6:$U$214,"対象",'1球ごと'!$L$6:$L$214,"&gt;0")</f>
        <v>4</v>
      </c>
      <c r="P11" s="15">
        <f>N11-O11</f>
        <v>0</v>
      </c>
      <c r="Q11" s="16">
        <f>IF(O11=0,"",ROUND(SUMIFS('1球ごと'!$L$6:$L$214,'1球ごと'!$Y$6:$Y$214,$T11,'1球ごと'!$AC$6:$AC$214,$V11,'1球ごと'!$U$6:$U$214,"対象")/O11,1))</f>
        <v>102.5</v>
      </c>
      <c r="R11" s="15">
        <f>IF(O11=0,"",_xlfn.MAXIFS('1球ごと'!$L$6:$L$214,'1球ごと'!$Y$6:$Y$214,$T11,'1球ごと'!$AC$6:$AC$214,$V11,'1球ごと'!$U$6:$U$214,"対象"))</f>
        <v>106</v>
      </c>
      <c r="S11" s="12" t="inlineStr">
        <is>
          <t xml:space="preserve"/>
        </is>
      </c>
      <c r="T11" s="12" t="inlineStr">
        <is>
          <t xml:space="preserve">pa-006</t>
        </is>
      </c>
      <c r="U11" s="12" t="inlineStr">
        <is>
          <t xml:space="preserve"/>
        </is>
      </c>
      <c r="V11" s="12" t="inlineStr">
        <is>
          <t xml:space="preserve">home-1</t>
        </is>
      </c>
      <c r="W11" s="15">
        <v>0</v>
      </c>
      <c r="X11" s="15">
        <f>IF(OR(J11="四球",J11="申告敬遠",J11="死球",J11="犠打",J11="犠飛",J11="打撃妨害",J11="走塁妨害（打者走者）"),0,IF(OR(J11="内野ゴロ",J11="フライ",J11="ライナー",J11="三振",J11="空振り三振",J11="見逃し三振",J11="振逃",J11="振逃げ：アウト",J11="振逃げ：セーフ",J11="ゲッツー",J11="単打",J11="二塁打",J11="三塁打",J11="本塁打",J11="エラー",J11="野選",J11="守備妨害"),1,"未確認"))</f>
        <v>1</v>
      </c>
      <c r="Y11" s="15">
        <f>IF(J11="犠飛",1,0)</f>
        <v>0</v>
      </c>
      <c r="Z11" s="15">
        <f>IF(OR(J11="四球",J11="申告敬遠"),1,0)</f>
        <v>0</v>
      </c>
      <c r="AA11" s="15">
        <f>IF(J11="死球",1,0)</f>
        <v>0</v>
      </c>
      <c r="AB11" s="15">
        <f>IF(OR(J11="単打",J11="二塁打",J11="三塁打",J11="本塁打"),1,0)</f>
        <v>0</v>
      </c>
      <c r="AC11" s="15">
        <f>IF(OR(J11="三振",J11="空振り三振",J11="見逃し三振",J11="振逃",J11="振逃げ：アウト",J11="振逃げ：セーフ"),1,0)</f>
        <v>0</v>
      </c>
      <c r="AD11" s="12" t="inlineStr">
        <is>
          <t xml:space="preserve">away-1</t>
        </is>
      </c>
    </row>
    <row r="12" ht="28" customHeight="1">
      <c r="A12" s="31">
        <v>7</v>
      </c>
      <c r="B12" s="31">
        <v>1</v>
      </c>
      <c r="C12" s="30" t="inlineStr">
        <is>
          <t xml:space="preserve">裏</t>
        </is>
      </c>
      <c r="D12" s="30" t="inlineStr">
        <is>
          <t xml:space="preserve">つばめウイングス</t>
        </is>
      </c>
      <c r="E12" s="31">
        <v>2</v>
      </c>
      <c r="F12" s="30" t="inlineStr">
        <is>
          <t xml:space="preserve">2</t>
        </is>
      </c>
      <c r="G12" s="30" t="inlineStr">
        <is>
          <t xml:space="preserve">あさひ つばさ</t>
        </is>
      </c>
      <c r="H12" s="31">
        <v>1</v>
      </c>
      <c r="I12" s="30" t="inlineStr">
        <is>
          <t xml:space="preserve">あおい れん</t>
        </is>
      </c>
      <c r="J12" s="24" t="inlineStr">
        <is>
          <t xml:space="preserve">単打</t>
        </is>
      </c>
      <c r="K12" s="30" t="inlineStr">
        <is>
          <t xml:space="preserve">中堅</t>
        </is>
      </c>
      <c r="L12" s="31">
        <v>0</v>
      </c>
      <c r="M12" s="31">
        <v>0</v>
      </c>
      <c r="N12" s="31">
        <f>COUNTIFS('1球ごと'!$Y$6:$Y$214,$T12,'1球ごと'!$AC$6:$AC$214,$V12,'1球ごと'!$U$6:$U$214,"対象")</f>
        <v>2</v>
      </c>
      <c r="O12" s="31">
        <f>COUNTIFS('1球ごと'!$Y$6:$Y$214,$T12,'1球ごと'!$AC$6:$AC$214,$V12,'1球ごと'!$U$6:$U$214,"対象",'1球ごと'!$L$6:$L$214,"&gt;0")</f>
        <v>2</v>
      </c>
      <c r="P12" s="31">
        <f>N12-O12</f>
        <v>0</v>
      </c>
      <c r="Q12" s="34">
        <f>IF(O12=0,"",ROUND(SUMIFS('1球ごと'!$L$6:$L$214,'1球ごと'!$Y$6:$Y$214,$T12,'1球ごと'!$AC$6:$AC$214,$V12,'1球ごと'!$U$6:$U$214,"対象")/O12,1))</f>
        <v>101.5</v>
      </c>
      <c r="R12" s="31">
        <f>IF(O12=0,"",_xlfn.MAXIFS('1球ごと'!$L$6:$L$214,'1球ごと'!$Y$6:$Y$214,$T12,'1球ごと'!$AC$6:$AC$214,$V12,'1球ごと'!$U$6:$U$214,"対象"))</f>
        <v>105</v>
      </c>
      <c r="S12" s="30" t="inlineStr">
        <is>
          <t xml:space="preserve"/>
        </is>
      </c>
      <c r="T12" s="30" t="inlineStr">
        <is>
          <t xml:space="preserve">pa-007</t>
        </is>
      </c>
      <c r="U12" s="30" t="inlineStr">
        <is>
          <t xml:space="preserve"/>
        </is>
      </c>
      <c r="V12" s="30" t="inlineStr">
        <is>
          <t xml:space="preserve">home-2</t>
        </is>
      </c>
      <c r="W12" s="31">
        <v>0</v>
      </c>
      <c r="X12" s="31">
        <f>IF(OR(J12="四球",J12="申告敬遠",J12="死球",J12="犠打",J12="犠飛",J12="打撃妨害",J12="走塁妨害（打者走者）"),0,IF(OR(J12="内野ゴロ",J12="フライ",J12="ライナー",J12="三振",J12="空振り三振",J12="見逃し三振",J12="振逃",J12="振逃げ：アウト",J12="振逃げ：セーフ",J12="ゲッツー",J12="単打",J12="二塁打",J12="三塁打",J12="本塁打",J12="エラー",J12="野選",J12="守備妨害"),1,"未確認"))</f>
        <v>1</v>
      </c>
      <c r="Y12" s="31">
        <f>IF(J12="犠飛",1,0)</f>
        <v>0</v>
      </c>
      <c r="Z12" s="31">
        <f>IF(OR(J12="四球",J12="申告敬遠"),1,0)</f>
        <v>0</v>
      </c>
      <c r="AA12" s="31">
        <f>IF(J12="死球",1,0)</f>
        <v>0</v>
      </c>
      <c r="AB12" s="31">
        <f>IF(OR(J12="単打",J12="二塁打",J12="三塁打",J12="本塁打"),1,0)</f>
        <v>1</v>
      </c>
      <c r="AC12" s="31">
        <f>IF(OR(J12="三振",J12="空振り三振",J12="見逃し三振",J12="振逃",J12="振逃げ：アウト",J12="振逃げ：セーフ"),1,0)</f>
        <v>0</v>
      </c>
      <c r="AD12" s="30" t="inlineStr">
        <is>
          <t xml:space="preserve">away-1</t>
        </is>
      </c>
    </row>
    <row r="13" ht="28" customHeight="1">
      <c r="A13" s="15">
        <v>8</v>
      </c>
      <c r="B13" s="15">
        <v>1</v>
      </c>
      <c r="C13" s="12" t="inlineStr">
        <is>
          <t xml:space="preserve">裏</t>
        </is>
      </c>
      <c r="D13" s="12" t="inlineStr">
        <is>
          <t xml:space="preserve">つばめウイングス</t>
        </is>
      </c>
      <c r="E13" s="15">
        <v>3</v>
      </c>
      <c r="F13" s="12" t="inlineStr">
        <is>
          <t xml:space="preserve">3</t>
        </is>
      </c>
      <c r="G13" s="12" t="inlineStr">
        <is>
          <t xml:space="preserve">みなと はると</t>
        </is>
      </c>
      <c r="H13" s="15">
        <v>1</v>
      </c>
      <c r="I13" s="12" t="inlineStr">
        <is>
          <t xml:space="preserve">あおい れん</t>
        </is>
      </c>
      <c r="J13" s="12" t="inlineStr">
        <is>
          <t xml:space="preserve">フライ</t>
        </is>
      </c>
      <c r="K13" s="12" t="inlineStr">
        <is>
          <t xml:space="preserve">中堅</t>
        </is>
      </c>
      <c r="L13" s="15">
        <v>1</v>
      </c>
      <c r="M13" s="15">
        <v>0</v>
      </c>
      <c r="N13" s="15">
        <f>COUNTIFS('1球ごと'!$Y$6:$Y$214,$T13,'1球ごと'!$AC$6:$AC$214,$V13,'1球ごと'!$U$6:$U$214,"対象")</f>
        <v>3</v>
      </c>
      <c r="O13" s="15">
        <f>COUNTIFS('1球ごと'!$Y$6:$Y$214,$T13,'1球ごと'!$AC$6:$AC$214,$V13,'1球ごと'!$U$6:$U$214,"対象",'1球ごと'!$L$6:$L$214,"&gt;0")</f>
        <v>3</v>
      </c>
      <c r="P13" s="15">
        <f>N13-O13</f>
        <v>0</v>
      </c>
      <c r="Q13" s="16">
        <f>IF(O13=0,"",ROUND(SUMIFS('1球ごと'!$L$6:$L$214,'1球ごと'!$Y$6:$Y$214,$T13,'1球ごと'!$AC$6:$AC$214,$V13,'1球ごと'!$U$6:$U$214,"対象")/O13,1))</f>
        <v>104.3</v>
      </c>
      <c r="R13" s="15">
        <f>IF(O13=0,"",_xlfn.MAXIFS('1球ごと'!$L$6:$L$214,'1球ごと'!$Y$6:$Y$214,$T13,'1球ごと'!$AC$6:$AC$214,$V13,'1球ごと'!$U$6:$U$214,"対象"))</f>
        <v>108</v>
      </c>
      <c r="S13" s="12" t="inlineStr">
        <is>
          <t xml:space="preserve"/>
        </is>
      </c>
      <c r="T13" s="12" t="inlineStr">
        <is>
          <t xml:space="preserve">pa-008</t>
        </is>
      </c>
      <c r="U13" s="12" t="inlineStr">
        <is>
          <t xml:space="preserve"/>
        </is>
      </c>
      <c r="V13" s="12" t="inlineStr">
        <is>
          <t xml:space="preserve">home-3</t>
        </is>
      </c>
      <c r="W13" s="15">
        <v>0</v>
      </c>
      <c r="X13" s="15">
        <f>IF(OR(J13="四球",J13="申告敬遠",J13="死球",J13="犠打",J13="犠飛",J13="打撃妨害",J13="走塁妨害（打者走者）"),0,IF(OR(J13="内野ゴロ",J13="フライ",J13="ライナー",J13="三振",J13="空振り三振",J13="見逃し三振",J13="振逃",J13="振逃げ：アウト",J13="振逃げ：セーフ",J13="ゲッツー",J13="単打",J13="二塁打",J13="三塁打",J13="本塁打",J13="エラー",J13="野選",J13="守備妨害"),1,"未確認"))</f>
        <v>1</v>
      </c>
      <c r="Y13" s="15">
        <f>IF(J13="犠飛",1,0)</f>
        <v>0</v>
      </c>
      <c r="Z13" s="15">
        <f>IF(OR(J13="四球",J13="申告敬遠"),1,0)</f>
        <v>0</v>
      </c>
      <c r="AA13" s="15">
        <f>IF(J13="死球",1,0)</f>
        <v>0</v>
      </c>
      <c r="AB13" s="15">
        <f>IF(OR(J13="単打",J13="二塁打",J13="三塁打",J13="本塁打"),1,0)</f>
        <v>0</v>
      </c>
      <c r="AC13" s="15">
        <f>IF(OR(J13="三振",J13="空振り三振",J13="見逃し三振",J13="振逃",J13="振逃げ：アウト",J13="振逃げ：セーフ"),1,0)</f>
        <v>0</v>
      </c>
      <c r="AD13" s="12" t="inlineStr">
        <is>
          <t xml:space="preserve">away-1</t>
        </is>
      </c>
    </row>
    <row r="14" ht="28" customHeight="1">
      <c r="A14" s="31">
        <v>9</v>
      </c>
      <c r="B14" s="31">
        <v>1</v>
      </c>
      <c r="C14" s="30" t="inlineStr">
        <is>
          <t xml:space="preserve">裏</t>
        </is>
      </c>
      <c r="D14" s="30" t="inlineStr">
        <is>
          <t xml:space="preserve">つばめウイングス</t>
        </is>
      </c>
      <c r="E14" s="31">
        <v>4</v>
      </c>
      <c r="F14" s="30" t="inlineStr">
        <is>
          <t xml:space="preserve">4</t>
        </is>
      </c>
      <c r="G14" s="30" t="inlineStr">
        <is>
          <t xml:space="preserve">ふじの けい</t>
        </is>
      </c>
      <c r="H14" s="31">
        <v>1</v>
      </c>
      <c r="I14" s="30" t="inlineStr">
        <is>
          <t xml:space="preserve">あおい れん</t>
        </is>
      </c>
      <c r="J14" s="30" t="inlineStr">
        <is>
          <t xml:space="preserve">空振り三振</t>
        </is>
      </c>
      <c r="K14" s="30" t="inlineStr">
        <is>
          <t xml:space="preserve"/>
        </is>
      </c>
      <c r="L14" s="31">
        <v>1</v>
      </c>
      <c r="M14" s="31">
        <v>0</v>
      </c>
      <c r="N14" s="31">
        <f>COUNTIFS('1球ごと'!$Y$6:$Y$214,$T14,'1球ごと'!$AC$6:$AC$214,$V14,'1球ごと'!$U$6:$U$214,"対象")</f>
        <v>4</v>
      </c>
      <c r="O14" s="31">
        <f>COUNTIFS('1球ごと'!$Y$6:$Y$214,$T14,'1球ごと'!$AC$6:$AC$214,$V14,'1球ごと'!$U$6:$U$214,"対象",'1球ごと'!$L$6:$L$214,"&gt;0")</f>
        <v>4</v>
      </c>
      <c r="P14" s="31">
        <f>N14-O14</f>
        <v>0</v>
      </c>
      <c r="Q14" s="34">
        <f>IF(O14=0,"",ROUND(SUMIFS('1球ごと'!$L$6:$L$214,'1球ごと'!$Y$6:$Y$214,$T14,'1球ごと'!$AC$6:$AC$214,$V14,'1球ごと'!$U$6:$U$214,"対象")/O14,1))</f>
        <v>102.3</v>
      </c>
      <c r="R14" s="31">
        <f>IF(O14=0,"",_xlfn.MAXIFS('1球ごと'!$L$6:$L$214,'1球ごと'!$Y$6:$Y$214,$T14,'1球ごと'!$AC$6:$AC$214,$V14,'1球ごと'!$U$6:$U$214,"対象"))</f>
        <v>107</v>
      </c>
      <c r="S14" s="30" t="inlineStr">
        <is>
          <t xml:space="preserve"/>
        </is>
      </c>
      <c r="T14" s="30" t="inlineStr">
        <is>
          <t xml:space="preserve">pa-009</t>
        </is>
      </c>
      <c r="U14" s="30" t="inlineStr">
        <is>
          <t xml:space="preserve"/>
        </is>
      </c>
      <c r="V14" s="30" t="inlineStr">
        <is>
          <t xml:space="preserve">home-4</t>
        </is>
      </c>
      <c r="W14" s="31">
        <v>0</v>
      </c>
      <c r="X14" s="31">
        <f>IF(OR(J14="四球",J14="申告敬遠",J14="死球",J14="犠打",J14="犠飛",J14="打撃妨害",J14="走塁妨害（打者走者）"),0,IF(OR(J14="内野ゴロ",J14="フライ",J14="ライナー",J14="三振",J14="空振り三振",J14="見逃し三振",J14="振逃",J14="振逃げ：アウト",J14="振逃げ：セーフ",J14="ゲッツー",J14="単打",J14="二塁打",J14="三塁打",J14="本塁打",J14="エラー",J14="野選",J14="守備妨害"),1,"未確認"))</f>
        <v>1</v>
      </c>
      <c r="Y14" s="31">
        <f>IF(J14="犠飛",1,0)</f>
        <v>0</v>
      </c>
      <c r="Z14" s="31">
        <f>IF(OR(J14="四球",J14="申告敬遠"),1,0)</f>
        <v>0</v>
      </c>
      <c r="AA14" s="31">
        <f>IF(J14="死球",1,0)</f>
        <v>0</v>
      </c>
      <c r="AB14" s="31">
        <f>IF(OR(J14="単打",J14="二塁打",J14="三塁打",J14="本塁打"),1,0)</f>
        <v>0</v>
      </c>
      <c r="AC14" s="31">
        <f>IF(OR(J14="三振",J14="空振り三振",J14="見逃し三振",J14="振逃",J14="振逃げ：アウト",J14="振逃げ：セーフ"),1,0)</f>
        <v>1</v>
      </c>
      <c r="AD14" s="30" t="inlineStr">
        <is>
          <t xml:space="preserve">away-1</t>
        </is>
      </c>
    </row>
    <row r="15" ht="28" customHeight="1">
      <c r="A15" s="15">
        <v>10</v>
      </c>
      <c r="B15" s="15">
        <v>2</v>
      </c>
      <c r="C15" s="12" t="inlineStr">
        <is>
          <t xml:space="preserve">表</t>
        </is>
      </c>
      <c r="D15" s="12" t="inlineStr">
        <is>
          <t xml:space="preserve">うぐいすスターズ</t>
        </is>
      </c>
      <c r="E15" s="15">
        <v>6</v>
      </c>
      <c r="F15" s="12" t="inlineStr">
        <is>
          <t xml:space="preserve">6</t>
        </is>
      </c>
      <c r="G15" s="12" t="inlineStr">
        <is>
          <t xml:space="preserve">きりたに あき</t>
        </is>
      </c>
      <c r="H15" s="15">
        <v>1</v>
      </c>
      <c r="I15" s="12" t="inlineStr">
        <is>
          <t xml:space="preserve">ななせ りょう</t>
        </is>
      </c>
      <c r="J15" s="12" t="inlineStr">
        <is>
          <t xml:space="preserve">四球</t>
        </is>
      </c>
      <c r="K15" s="12" t="inlineStr">
        <is>
          <t xml:space="preserve"/>
        </is>
      </c>
      <c r="L15" s="15">
        <v>0</v>
      </c>
      <c r="M15" s="15">
        <v>0</v>
      </c>
      <c r="N15" s="15">
        <f>COUNTIFS('1球ごと'!$Y$6:$Y$214,$T15,'1球ごと'!$AC$6:$AC$214,$V15,'1球ごと'!$U$6:$U$214,"対象")</f>
        <v>6</v>
      </c>
      <c r="O15" s="15">
        <f>COUNTIFS('1球ごと'!$Y$6:$Y$214,$T15,'1球ごと'!$AC$6:$AC$214,$V15,'1球ごと'!$U$6:$U$214,"対象",'1球ごと'!$L$6:$L$214,"&gt;0")</f>
        <v>6</v>
      </c>
      <c r="P15" s="15">
        <f>N15-O15</f>
        <v>0</v>
      </c>
      <c r="Q15" s="16">
        <f>IF(O15=0,"",ROUND(SUMIFS('1球ごと'!$L$6:$L$214,'1球ごと'!$Y$6:$Y$214,$T15,'1球ごと'!$AC$6:$AC$214,$V15,'1球ごと'!$U$6:$U$214,"対象")/O15,1))</f>
        <v>105.7</v>
      </c>
      <c r="R15" s="15">
        <f>IF(O15=0,"",_xlfn.MAXIFS('1球ごと'!$L$6:$L$214,'1球ごと'!$Y$6:$Y$214,$T15,'1球ごと'!$AC$6:$AC$214,$V15,'1球ごと'!$U$6:$U$214,"対象"))</f>
        <v>111</v>
      </c>
      <c r="S15" s="12" t="inlineStr">
        <is>
          <t xml:space="preserve"/>
        </is>
      </c>
      <c r="T15" s="12" t="inlineStr">
        <is>
          <t xml:space="preserve">pa-010</t>
        </is>
      </c>
      <c r="U15" s="12" t="inlineStr">
        <is>
          <t xml:space="preserve"/>
        </is>
      </c>
      <c r="V15" s="12" t="inlineStr">
        <is>
          <t xml:space="preserve">away-6</t>
        </is>
      </c>
      <c r="W15" s="15">
        <v>0</v>
      </c>
      <c r="X15" s="15">
        <f>IF(OR(J15="四球",J15="申告敬遠",J15="死球",J15="犠打",J15="犠飛",J15="打撃妨害",J15="走塁妨害（打者走者）"),0,IF(OR(J15="内野ゴロ",J15="フライ",J15="ライナー",J15="三振",J15="空振り三振",J15="見逃し三振",J15="振逃",J15="振逃げ：アウト",J15="振逃げ：セーフ",J15="ゲッツー",J15="単打",J15="二塁打",J15="三塁打",J15="本塁打",J15="エラー",J15="野選",J15="守備妨害"),1,"未確認"))</f>
        <v>0</v>
      </c>
      <c r="Y15" s="15">
        <f>IF(J15="犠飛",1,0)</f>
        <v>0</v>
      </c>
      <c r="Z15" s="15">
        <f>IF(OR(J15="四球",J15="申告敬遠"),1,0)</f>
        <v>1</v>
      </c>
      <c r="AA15" s="15">
        <f>IF(J15="死球",1,0)</f>
        <v>0</v>
      </c>
      <c r="AB15" s="15">
        <f>IF(OR(J15="単打",J15="二塁打",J15="三塁打",J15="本塁打"),1,0)</f>
        <v>0</v>
      </c>
      <c r="AC15" s="15">
        <f>IF(OR(J15="三振",J15="空振り三振",J15="見逃し三振",J15="振逃",J15="振逃げ：アウト",J15="振逃げ：セーフ"),1,0)</f>
        <v>0</v>
      </c>
      <c r="AD15" s="12" t="inlineStr">
        <is>
          <t xml:space="preserve">home-1</t>
        </is>
      </c>
    </row>
    <row r="16" ht="28" customHeight="1">
      <c r="A16" s="31">
        <v>11</v>
      </c>
      <c r="B16" s="31">
        <v>2</v>
      </c>
      <c r="C16" s="30" t="inlineStr">
        <is>
          <t xml:space="preserve">表</t>
        </is>
      </c>
      <c r="D16" s="30" t="inlineStr">
        <is>
          <t xml:space="preserve">うぐいすスターズ</t>
        </is>
      </c>
      <c r="E16" s="31">
        <v>7</v>
      </c>
      <c r="F16" s="30" t="inlineStr">
        <is>
          <t xml:space="preserve">7</t>
        </is>
      </c>
      <c r="G16" s="30" t="inlineStr">
        <is>
          <t xml:space="preserve">おがわ たく</t>
        </is>
      </c>
      <c r="H16" s="31">
        <v>1</v>
      </c>
      <c r="I16" s="30" t="inlineStr">
        <is>
          <t xml:space="preserve">ななせ りょう</t>
        </is>
      </c>
      <c r="J16" s="30" t="inlineStr">
        <is>
          <t xml:space="preserve">フライ</t>
        </is>
      </c>
      <c r="K16" s="30" t="inlineStr">
        <is>
          <t xml:space="preserve">中堅</t>
        </is>
      </c>
      <c r="L16" s="31">
        <v>1</v>
      </c>
      <c r="M16" s="31">
        <v>0</v>
      </c>
      <c r="N16" s="31">
        <f>COUNTIFS('1球ごと'!$Y$6:$Y$214,$T16,'1球ごと'!$AC$6:$AC$214,$V16,'1球ごと'!$U$6:$U$214,"対象")</f>
        <v>3</v>
      </c>
      <c r="O16" s="31">
        <f>COUNTIFS('1球ごと'!$Y$6:$Y$214,$T16,'1球ごと'!$AC$6:$AC$214,$V16,'1球ごと'!$U$6:$U$214,"対象",'1球ごと'!$L$6:$L$214,"&gt;0")</f>
        <v>3</v>
      </c>
      <c r="P16" s="31">
        <f>N16-O16</f>
        <v>0</v>
      </c>
      <c r="Q16" s="34">
        <f>IF(O16=0,"",ROUND(SUMIFS('1球ごと'!$L$6:$L$214,'1球ごと'!$Y$6:$Y$214,$T16,'1球ごと'!$AC$6:$AC$214,$V16,'1球ごと'!$U$6:$U$214,"対象")/O16,1))</f>
        <v>106</v>
      </c>
      <c r="R16" s="31">
        <f>IF(O16=0,"",_xlfn.MAXIFS('1球ごと'!$L$6:$L$214,'1球ごと'!$Y$6:$Y$214,$T16,'1球ごと'!$AC$6:$AC$214,$V16,'1球ごと'!$U$6:$U$214,"対象"))</f>
        <v>110</v>
      </c>
      <c r="S16" s="30" t="inlineStr">
        <is>
          <t xml:space="preserve"/>
        </is>
      </c>
      <c r="T16" s="30" t="inlineStr">
        <is>
          <t xml:space="preserve">pa-011</t>
        </is>
      </c>
      <c r="U16" s="30" t="inlineStr">
        <is>
          <t xml:space="preserve"/>
        </is>
      </c>
      <c r="V16" s="30" t="inlineStr">
        <is>
          <t xml:space="preserve">away-7</t>
        </is>
      </c>
      <c r="W16" s="31">
        <v>0</v>
      </c>
      <c r="X16" s="31">
        <f>IF(OR(J16="四球",J16="申告敬遠",J16="死球",J16="犠打",J16="犠飛",J16="打撃妨害",J16="走塁妨害（打者走者）"),0,IF(OR(J16="内野ゴロ",J16="フライ",J16="ライナー",J16="三振",J16="空振り三振",J16="見逃し三振",J16="振逃",J16="振逃げ：アウト",J16="振逃げ：セーフ",J16="ゲッツー",J16="単打",J16="二塁打",J16="三塁打",J16="本塁打",J16="エラー",J16="野選",J16="守備妨害"),1,"未確認"))</f>
        <v>1</v>
      </c>
      <c r="Y16" s="31">
        <f>IF(J16="犠飛",1,0)</f>
        <v>0</v>
      </c>
      <c r="Z16" s="31">
        <f>IF(OR(J16="四球",J16="申告敬遠"),1,0)</f>
        <v>0</v>
      </c>
      <c r="AA16" s="31">
        <f>IF(J16="死球",1,0)</f>
        <v>0</v>
      </c>
      <c r="AB16" s="31">
        <f>IF(OR(J16="単打",J16="二塁打",J16="三塁打",J16="本塁打"),1,0)</f>
        <v>0</v>
      </c>
      <c r="AC16" s="31">
        <f>IF(OR(J16="三振",J16="空振り三振",J16="見逃し三振",J16="振逃",J16="振逃げ：アウト",J16="振逃げ：セーフ"),1,0)</f>
        <v>0</v>
      </c>
      <c r="AD16" s="30" t="inlineStr">
        <is>
          <t xml:space="preserve">home-1</t>
        </is>
      </c>
    </row>
    <row r="17" ht="28" customHeight="1">
      <c r="A17" s="15">
        <v>12</v>
      </c>
      <c r="B17" s="15">
        <v>2</v>
      </c>
      <c r="C17" s="12" t="inlineStr">
        <is>
          <t xml:space="preserve">表</t>
        </is>
      </c>
      <c r="D17" s="12" t="inlineStr">
        <is>
          <t xml:space="preserve">うぐいすスターズ</t>
        </is>
      </c>
      <c r="E17" s="15">
        <v>8</v>
      </c>
      <c r="F17" s="12" t="inlineStr">
        <is>
          <t xml:space="preserve">8</t>
        </is>
      </c>
      <c r="G17" s="12" t="inlineStr">
        <is>
          <t xml:space="preserve">しのはら ゆう</t>
        </is>
      </c>
      <c r="H17" s="15">
        <v>1</v>
      </c>
      <c r="I17" s="12" t="inlineStr">
        <is>
          <t xml:space="preserve">ななせ りょう</t>
        </is>
      </c>
      <c r="J17" s="12" t="inlineStr">
        <is>
          <t xml:space="preserve">内野ゴロ</t>
        </is>
      </c>
      <c r="K17" s="12" t="inlineStr">
        <is>
          <t xml:space="preserve">遊撃</t>
        </is>
      </c>
      <c r="L17" s="15">
        <v>1</v>
      </c>
      <c r="M17" s="15">
        <v>0</v>
      </c>
      <c r="N17" s="15">
        <f>COUNTIFS('1球ごと'!$Y$6:$Y$214,$T17,'1球ごと'!$AC$6:$AC$214,$V17,'1球ごと'!$U$6:$U$214,"対象")</f>
        <v>4</v>
      </c>
      <c r="O17" s="15">
        <f>COUNTIFS('1球ごと'!$Y$6:$Y$214,$T17,'1球ごと'!$AC$6:$AC$214,$V17,'1球ごと'!$U$6:$U$214,"対象",'1球ごと'!$L$6:$L$214,"&gt;0")</f>
        <v>4</v>
      </c>
      <c r="P17" s="15">
        <f>N17-O17</f>
        <v>0</v>
      </c>
      <c r="Q17" s="16">
        <f>IF(O17=0,"",ROUND(SUMIFS('1球ごと'!$L$6:$L$214,'1球ごと'!$Y$6:$Y$214,$T17,'1球ごと'!$AC$6:$AC$214,$V17,'1球ごと'!$U$6:$U$214,"対象")/O17,1))</f>
        <v>105.8</v>
      </c>
      <c r="R17" s="15">
        <f>IF(O17=0,"",_xlfn.MAXIFS('1球ごと'!$L$6:$L$214,'1球ごと'!$Y$6:$Y$214,$T17,'1球ごと'!$AC$6:$AC$214,$V17,'1球ごと'!$U$6:$U$214,"対象"))</f>
        <v>109</v>
      </c>
      <c r="S17" s="12" t="inlineStr">
        <is>
          <t xml:space="preserve"/>
        </is>
      </c>
      <c r="T17" s="12" t="inlineStr">
        <is>
          <t xml:space="preserve">pa-012</t>
        </is>
      </c>
      <c r="U17" s="12" t="inlineStr">
        <is>
          <t xml:space="preserve"/>
        </is>
      </c>
      <c r="V17" s="12" t="inlineStr">
        <is>
          <t xml:space="preserve">away-8</t>
        </is>
      </c>
      <c r="W17" s="15">
        <v>0</v>
      </c>
      <c r="X17" s="15">
        <f>IF(OR(J17="四球",J17="申告敬遠",J17="死球",J17="犠打",J17="犠飛",J17="打撃妨害",J17="走塁妨害（打者走者）"),0,IF(OR(J17="内野ゴロ",J17="フライ",J17="ライナー",J17="三振",J17="空振り三振",J17="見逃し三振",J17="振逃",J17="振逃げ：アウト",J17="振逃げ：セーフ",J17="ゲッツー",J17="単打",J17="二塁打",J17="三塁打",J17="本塁打",J17="エラー",J17="野選",J17="守備妨害"),1,"未確認"))</f>
        <v>1</v>
      </c>
      <c r="Y17" s="15">
        <f>IF(J17="犠飛",1,0)</f>
        <v>0</v>
      </c>
      <c r="Z17" s="15">
        <f>IF(OR(J17="四球",J17="申告敬遠"),1,0)</f>
        <v>0</v>
      </c>
      <c r="AA17" s="15">
        <f>IF(J17="死球",1,0)</f>
        <v>0</v>
      </c>
      <c r="AB17" s="15">
        <f>IF(OR(J17="単打",J17="二塁打",J17="三塁打",J17="本塁打"),1,0)</f>
        <v>0</v>
      </c>
      <c r="AC17" s="15">
        <f>IF(OR(J17="三振",J17="空振り三振",J17="見逃し三振",J17="振逃",J17="振逃げ：アウト",J17="振逃げ：セーフ"),1,0)</f>
        <v>0</v>
      </c>
      <c r="AD17" s="12" t="inlineStr">
        <is>
          <t xml:space="preserve">home-1</t>
        </is>
      </c>
    </row>
    <row r="18" ht="28" customHeight="1">
      <c r="A18" s="31">
        <v>13</v>
      </c>
      <c r="B18" s="31">
        <v>2</v>
      </c>
      <c r="C18" s="30" t="inlineStr">
        <is>
          <t xml:space="preserve">表</t>
        </is>
      </c>
      <c r="D18" s="30" t="inlineStr">
        <is>
          <t xml:space="preserve">うぐいすスターズ</t>
        </is>
      </c>
      <c r="E18" s="31">
        <v>9</v>
      </c>
      <c r="F18" s="30" t="inlineStr">
        <is>
          <t xml:space="preserve">9</t>
        </is>
      </c>
      <c r="G18" s="30" t="inlineStr">
        <is>
          <t xml:space="preserve">ほしの かい</t>
        </is>
      </c>
      <c r="H18" s="31">
        <v>1</v>
      </c>
      <c r="I18" s="30" t="inlineStr">
        <is>
          <t xml:space="preserve">ななせ りょう</t>
        </is>
      </c>
      <c r="J18" s="30" t="inlineStr">
        <is>
          <t xml:space="preserve">見逃し三振</t>
        </is>
      </c>
      <c r="K18" s="30" t="inlineStr">
        <is>
          <t xml:space="preserve"/>
        </is>
      </c>
      <c r="L18" s="31">
        <v>1</v>
      </c>
      <c r="M18" s="31">
        <v>0</v>
      </c>
      <c r="N18" s="31">
        <f>COUNTIFS('1球ごと'!$Y$6:$Y$214,$T18,'1球ごと'!$AC$6:$AC$214,$V18,'1球ごと'!$U$6:$U$214,"対象")</f>
        <v>4</v>
      </c>
      <c r="O18" s="31">
        <f>COUNTIFS('1球ごと'!$Y$6:$Y$214,$T18,'1球ごと'!$AC$6:$AC$214,$V18,'1球ごと'!$U$6:$U$214,"対象",'1球ごと'!$L$6:$L$214,"&gt;0")</f>
        <v>4</v>
      </c>
      <c r="P18" s="31">
        <f>N18-O18</f>
        <v>0</v>
      </c>
      <c r="Q18" s="34">
        <f>IF(O18=0,"",ROUND(SUMIFS('1球ごと'!$L$6:$L$214,'1球ごと'!$Y$6:$Y$214,$T18,'1球ごと'!$AC$6:$AC$214,$V18,'1球ごと'!$U$6:$U$214,"対象")/O18,1))</f>
        <v>106.3</v>
      </c>
      <c r="R18" s="31">
        <f>IF(O18=0,"",_xlfn.MAXIFS('1球ごと'!$L$6:$L$214,'1球ごと'!$Y$6:$Y$214,$T18,'1球ごと'!$AC$6:$AC$214,$V18,'1球ごと'!$U$6:$U$214,"対象"))</f>
        <v>111</v>
      </c>
      <c r="S18" s="30" t="inlineStr">
        <is>
          <t xml:space="preserve"/>
        </is>
      </c>
      <c r="T18" s="30" t="inlineStr">
        <is>
          <t xml:space="preserve">pa-013</t>
        </is>
      </c>
      <c r="U18" s="30" t="inlineStr">
        <is>
          <t xml:space="preserve"/>
        </is>
      </c>
      <c r="V18" s="30" t="inlineStr">
        <is>
          <t xml:space="preserve">away-9</t>
        </is>
      </c>
      <c r="W18" s="31">
        <v>0</v>
      </c>
      <c r="X18" s="31">
        <f>IF(OR(J18="四球",J18="申告敬遠",J18="死球",J18="犠打",J18="犠飛",J18="打撃妨害",J18="走塁妨害（打者走者）"),0,IF(OR(J18="内野ゴロ",J18="フライ",J18="ライナー",J18="三振",J18="空振り三振",J18="見逃し三振",J18="振逃",J18="振逃げ：アウト",J18="振逃げ：セーフ",J18="ゲッツー",J18="単打",J18="二塁打",J18="三塁打",J18="本塁打",J18="エラー",J18="野選",J18="守備妨害"),1,"未確認"))</f>
        <v>1</v>
      </c>
      <c r="Y18" s="31">
        <f>IF(J18="犠飛",1,0)</f>
        <v>0</v>
      </c>
      <c r="Z18" s="31">
        <f>IF(OR(J18="四球",J18="申告敬遠"),1,0)</f>
        <v>0</v>
      </c>
      <c r="AA18" s="31">
        <f>IF(J18="死球",1,0)</f>
        <v>0</v>
      </c>
      <c r="AB18" s="31">
        <f>IF(OR(J18="単打",J18="二塁打",J18="三塁打",J18="本塁打"),1,0)</f>
        <v>0</v>
      </c>
      <c r="AC18" s="31">
        <f>IF(OR(J18="三振",J18="空振り三振",J18="見逃し三振",J18="振逃",J18="振逃げ：アウト",J18="振逃げ：セーフ"),1,0)</f>
        <v>1</v>
      </c>
      <c r="AD18" s="30" t="inlineStr">
        <is>
          <t xml:space="preserve">home-1</t>
        </is>
      </c>
    </row>
    <row r="19" ht="28" customHeight="1">
      <c r="A19" s="15">
        <v>14</v>
      </c>
      <c r="B19" s="15">
        <v>2</v>
      </c>
      <c r="C19" s="12" t="inlineStr">
        <is>
          <t xml:space="preserve">裏</t>
        </is>
      </c>
      <c r="D19" s="12" t="inlineStr">
        <is>
          <t xml:space="preserve">つばめウイングス</t>
        </is>
      </c>
      <c r="E19" s="15">
        <v>5</v>
      </c>
      <c r="F19" s="12" t="inlineStr">
        <is>
          <t xml:space="preserve">5</t>
        </is>
      </c>
      <c r="G19" s="12" t="inlineStr">
        <is>
          <t xml:space="preserve">たちばな いおり</t>
        </is>
      </c>
      <c r="H19" s="15">
        <v>1</v>
      </c>
      <c r="I19" s="12" t="inlineStr">
        <is>
          <t xml:space="preserve">あおい れん</t>
        </is>
      </c>
      <c r="J19" s="24" t="inlineStr">
        <is>
          <t xml:space="preserve">二塁打</t>
        </is>
      </c>
      <c r="K19" s="12" t="inlineStr">
        <is>
          <t xml:space="preserve">右翼</t>
        </is>
      </c>
      <c r="L19" s="15">
        <v>0</v>
      </c>
      <c r="M19" s="15">
        <v>0</v>
      </c>
      <c r="N19" s="15">
        <f>COUNTIFS('1球ごと'!$Y$6:$Y$214,$T19,'1球ごと'!$AC$6:$AC$214,$V19,'1球ごと'!$U$6:$U$214,"対象")</f>
        <v>3</v>
      </c>
      <c r="O19" s="15">
        <f>COUNTIFS('1球ごと'!$Y$6:$Y$214,$T19,'1球ごと'!$AC$6:$AC$214,$V19,'1球ごと'!$U$6:$U$214,"対象",'1球ごと'!$L$6:$L$214,"&gt;0")</f>
        <v>3</v>
      </c>
      <c r="P19" s="15">
        <f>N19-O19</f>
        <v>0</v>
      </c>
      <c r="Q19" s="16">
        <f>IF(O19=0,"",ROUND(SUMIFS('1球ごと'!$L$6:$L$214,'1球ごと'!$Y$6:$Y$214,$T19,'1球ごと'!$AC$6:$AC$214,$V19,'1球ごと'!$U$6:$U$214,"対象")/O19,1))</f>
        <v>103</v>
      </c>
      <c r="R19" s="15">
        <f>IF(O19=0,"",_xlfn.MAXIFS('1球ごと'!$L$6:$L$214,'1球ごと'!$Y$6:$Y$214,$T19,'1球ごと'!$AC$6:$AC$214,$V19,'1球ごと'!$U$6:$U$214,"対象"))</f>
        <v>107</v>
      </c>
      <c r="S19" s="12" t="inlineStr">
        <is>
          <t xml:space="preserve"/>
        </is>
      </c>
      <c r="T19" s="12" t="inlineStr">
        <is>
          <t xml:space="preserve">pa-014</t>
        </is>
      </c>
      <c r="U19" s="12" t="inlineStr">
        <is>
          <t xml:space="preserve"/>
        </is>
      </c>
      <c r="V19" s="12" t="inlineStr">
        <is>
          <t xml:space="preserve">home-5</t>
        </is>
      </c>
      <c r="W19" s="15">
        <v>0</v>
      </c>
      <c r="X19" s="15">
        <f>IF(OR(J19="四球",J19="申告敬遠",J19="死球",J19="犠打",J19="犠飛",J19="打撃妨害",J19="走塁妨害（打者走者）"),0,IF(OR(J19="内野ゴロ",J19="フライ",J19="ライナー",J19="三振",J19="空振り三振",J19="見逃し三振",J19="振逃",J19="振逃げ：アウト",J19="振逃げ：セーフ",J19="ゲッツー",J19="単打",J19="二塁打",J19="三塁打",J19="本塁打",J19="エラー",J19="野選",J19="守備妨害"),1,"未確認"))</f>
        <v>1</v>
      </c>
      <c r="Y19" s="15">
        <f>IF(J19="犠飛",1,0)</f>
        <v>0</v>
      </c>
      <c r="Z19" s="15">
        <f>IF(OR(J19="四球",J19="申告敬遠"),1,0)</f>
        <v>0</v>
      </c>
      <c r="AA19" s="15">
        <f>IF(J19="死球",1,0)</f>
        <v>0</v>
      </c>
      <c r="AB19" s="15">
        <f>IF(OR(J19="単打",J19="二塁打",J19="三塁打",J19="本塁打"),1,0)</f>
        <v>1</v>
      </c>
      <c r="AC19" s="15">
        <f>IF(OR(J19="三振",J19="空振り三振",J19="見逃し三振",J19="振逃",J19="振逃げ：アウト",J19="振逃げ：セーフ"),1,0)</f>
        <v>0</v>
      </c>
      <c r="AD19" s="12" t="inlineStr">
        <is>
          <t xml:space="preserve">away-1</t>
        </is>
      </c>
    </row>
    <row r="20" ht="28" customHeight="1">
      <c r="A20" s="31">
        <v>15</v>
      </c>
      <c r="B20" s="31">
        <v>2</v>
      </c>
      <c r="C20" s="30" t="inlineStr">
        <is>
          <t xml:space="preserve">裏</t>
        </is>
      </c>
      <c r="D20" s="30" t="inlineStr">
        <is>
          <t xml:space="preserve">つばめウイングス</t>
        </is>
      </c>
      <c r="E20" s="31">
        <v>6</v>
      </c>
      <c r="F20" s="30" t="inlineStr">
        <is>
          <t xml:space="preserve">6</t>
        </is>
      </c>
      <c r="G20" s="30" t="inlineStr">
        <is>
          <t xml:space="preserve">さわだ なお</t>
        </is>
      </c>
      <c r="H20" s="31">
        <v>1</v>
      </c>
      <c r="I20" s="30" t="inlineStr">
        <is>
          <t xml:space="preserve">あおい れん</t>
        </is>
      </c>
      <c r="J20" s="30" t="inlineStr">
        <is>
          <t xml:space="preserve">内野ゴロ</t>
        </is>
      </c>
      <c r="K20" s="30" t="inlineStr">
        <is>
          <t xml:space="preserve">遊撃</t>
        </is>
      </c>
      <c r="L20" s="31">
        <v>1</v>
      </c>
      <c r="M20" s="31">
        <v>0</v>
      </c>
      <c r="N20" s="31">
        <f>COUNTIFS('1球ごと'!$Y$6:$Y$214,$T20,'1球ごと'!$AC$6:$AC$214,$V20,'1球ごと'!$U$6:$U$214,"対象")</f>
        <v>4</v>
      </c>
      <c r="O20" s="31">
        <f>COUNTIFS('1球ごと'!$Y$6:$Y$214,$T20,'1球ごと'!$AC$6:$AC$214,$V20,'1球ごと'!$U$6:$U$214,"対象",'1球ごと'!$L$6:$L$214,"&gt;0")</f>
        <v>4</v>
      </c>
      <c r="P20" s="31">
        <f>N20-O20</f>
        <v>0</v>
      </c>
      <c r="Q20" s="34">
        <f>IF(O20=0,"",ROUND(SUMIFS('1球ごと'!$L$6:$L$214,'1球ごと'!$Y$6:$Y$214,$T20,'1球ごと'!$AC$6:$AC$214,$V20,'1球ごと'!$U$6:$U$214,"対象")/O20,1))</f>
        <v>102.8</v>
      </c>
      <c r="R20" s="31">
        <f>IF(O20=0,"",_xlfn.MAXIFS('1球ごと'!$L$6:$L$214,'1球ごと'!$Y$6:$Y$214,$T20,'1球ごと'!$AC$6:$AC$214,$V20,'1球ごと'!$U$6:$U$214,"対象"))</f>
        <v>106</v>
      </c>
      <c r="S20" s="30" t="inlineStr">
        <is>
          <t xml:space="preserve"/>
        </is>
      </c>
      <c r="T20" s="30" t="inlineStr">
        <is>
          <t xml:space="preserve">pa-015</t>
        </is>
      </c>
      <c r="U20" s="30" t="inlineStr">
        <is>
          <t xml:space="preserve"/>
        </is>
      </c>
      <c r="V20" s="30" t="inlineStr">
        <is>
          <t xml:space="preserve">home-6</t>
        </is>
      </c>
      <c r="W20" s="31">
        <v>0</v>
      </c>
      <c r="X20" s="31">
        <f>IF(OR(J20="四球",J20="申告敬遠",J20="死球",J20="犠打",J20="犠飛",J20="打撃妨害",J20="走塁妨害（打者走者）"),0,IF(OR(J20="内野ゴロ",J20="フライ",J20="ライナー",J20="三振",J20="空振り三振",J20="見逃し三振",J20="振逃",J20="振逃げ：アウト",J20="振逃げ：セーフ",J20="ゲッツー",J20="単打",J20="二塁打",J20="三塁打",J20="本塁打",J20="エラー",J20="野選",J20="守備妨害"),1,"未確認"))</f>
        <v>1</v>
      </c>
      <c r="Y20" s="31">
        <f>IF(J20="犠飛",1,0)</f>
        <v>0</v>
      </c>
      <c r="Z20" s="31">
        <f>IF(OR(J20="四球",J20="申告敬遠"),1,0)</f>
        <v>0</v>
      </c>
      <c r="AA20" s="31">
        <f>IF(J20="死球",1,0)</f>
        <v>0</v>
      </c>
      <c r="AB20" s="31">
        <f>IF(OR(J20="単打",J20="二塁打",J20="三塁打",J20="本塁打"),1,0)</f>
        <v>0</v>
      </c>
      <c r="AC20" s="31">
        <f>IF(OR(J20="三振",J20="空振り三振",J20="見逃し三振",J20="振逃",J20="振逃げ：アウト",J20="振逃げ：セーフ"),1,0)</f>
        <v>0</v>
      </c>
      <c r="AD20" s="30" t="inlineStr">
        <is>
          <t xml:space="preserve">away-1</t>
        </is>
      </c>
    </row>
    <row r="21" ht="28" customHeight="1">
      <c r="A21" s="15">
        <v>16</v>
      </c>
      <c r="B21" s="15">
        <v>2</v>
      </c>
      <c r="C21" s="12" t="inlineStr">
        <is>
          <t xml:space="preserve">裏</t>
        </is>
      </c>
      <c r="D21" s="12" t="inlineStr">
        <is>
          <t xml:space="preserve">つばめウイングス</t>
        </is>
      </c>
      <c r="E21" s="15">
        <v>7</v>
      </c>
      <c r="F21" s="12" t="inlineStr">
        <is>
          <t xml:space="preserve">7</t>
        </is>
      </c>
      <c r="G21" s="12" t="inlineStr">
        <is>
          <t xml:space="preserve">ひなた あお</t>
        </is>
      </c>
      <c r="H21" s="15">
        <v>1</v>
      </c>
      <c r="I21" s="12" t="inlineStr">
        <is>
          <t xml:space="preserve">あおい れん</t>
        </is>
      </c>
      <c r="J21" s="12" t="inlineStr">
        <is>
          <t xml:space="preserve">犠飛</t>
        </is>
      </c>
      <c r="K21" s="12" t="inlineStr">
        <is>
          <t xml:space="preserve">中堅</t>
        </is>
      </c>
      <c r="L21" s="15">
        <v>1</v>
      </c>
      <c r="M21" s="15">
        <v>1</v>
      </c>
      <c r="N21" s="15">
        <f>COUNTIFS('1球ごと'!$Y$6:$Y$214,$T21,'1球ごと'!$AC$6:$AC$214,$V21,'1球ごと'!$U$6:$U$214,"対象")</f>
        <v>2</v>
      </c>
      <c r="O21" s="15">
        <f>COUNTIFS('1球ごと'!$Y$6:$Y$214,$T21,'1球ごと'!$AC$6:$AC$214,$V21,'1球ごと'!$U$6:$U$214,"対象",'1球ごと'!$L$6:$L$214,"&gt;0")</f>
        <v>2</v>
      </c>
      <c r="P21" s="15">
        <f>N21-O21</f>
        <v>0</v>
      </c>
      <c r="Q21" s="16">
        <f>IF(O21=0,"",ROUND(SUMIFS('1球ごと'!$L$6:$L$214,'1球ごと'!$Y$6:$Y$214,$T21,'1球ごと'!$AC$6:$AC$214,$V21,'1球ごと'!$U$6:$U$214,"対象")/O21,1))</f>
        <v>104.5</v>
      </c>
      <c r="R21" s="15">
        <f>IF(O21=0,"",_xlfn.MAXIFS('1球ごと'!$L$6:$L$214,'1球ごと'!$Y$6:$Y$214,$T21,'1球ごと'!$AC$6:$AC$214,$V21,'1球ごと'!$U$6:$U$214,"対象"))</f>
        <v>108</v>
      </c>
      <c r="S21" s="12" t="inlineStr">
        <is>
          <t xml:space="preserve"/>
        </is>
      </c>
      <c r="T21" s="12" t="inlineStr">
        <is>
          <t xml:space="preserve">pa-016</t>
        </is>
      </c>
      <c r="U21" s="12" t="inlineStr">
        <is>
          <t xml:space="preserve"/>
        </is>
      </c>
      <c r="V21" s="12" t="inlineStr">
        <is>
          <t xml:space="preserve">home-7</t>
        </is>
      </c>
      <c r="W21" s="15">
        <v>1</v>
      </c>
      <c r="X21" s="15">
        <f>IF(OR(J21="四球",J21="申告敬遠",J21="死球",J21="犠打",J21="犠飛",J21="打撃妨害",J21="走塁妨害（打者走者）"),0,IF(OR(J21="内野ゴロ",J21="フライ",J21="ライナー",J21="三振",J21="空振り三振",J21="見逃し三振",J21="振逃",J21="振逃げ：アウト",J21="振逃げ：セーフ",J21="ゲッツー",J21="単打",J21="二塁打",J21="三塁打",J21="本塁打",J21="エラー",J21="野選",J21="守備妨害"),1,"未確認"))</f>
        <v>0</v>
      </c>
      <c r="Y21" s="15">
        <f>IF(J21="犠飛",1,0)</f>
        <v>1</v>
      </c>
      <c r="Z21" s="15">
        <f>IF(OR(J21="四球",J21="申告敬遠"),1,0)</f>
        <v>0</v>
      </c>
      <c r="AA21" s="15">
        <f>IF(J21="死球",1,0)</f>
        <v>0</v>
      </c>
      <c r="AB21" s="15">
        <f>IF(OR(J21="単打",J21="二塁打",J21="三塁打",J21="本塁打"),1,0)</f>
        <v>0</v>
      </c>
      <c r="AC21" s="15">
        <f>IF(OR(J21="三振",J21="空振り三振",J21="見逃し三振",J21="振逃",J21="振逃げ：アウト",J21="振逃げ：セーフ"),1,0)</f>
        <v>0</v>
      </c>
      <c r="AD21" s="12" t="inlineStr">
        <is>
          <t xml:space="preserve">away-1</t>
        </is>
      </c>
    </row>
    <row r="22" ht="28" customHeight="1">
      <c r="A22" s="31">
        <v>17</v>
      </c>
      <c r="B22" s="31">
        <v>2</v>
      </c>
      <c r="C22" s="30" t="inlineStr">
        <is>
          <t xml:space="preserve">裏</t>
        </is>
      </c>
      <c r="D22" s="30" t="inlineStr">
        <is>
          <t xml:space="preserve">つばめウイングス</t>
        </is>
      </c>
      <c r="E22" s="31">
        <v>8</v>
      </c>
      <c r="F22" s="30" t="inlineStr">
        <is>
          <t xml:space="preserve">8</t>
        </is>
      </c>
      <c r="G22" s="30" t="inlineStr">
        <is>
          <t xml:space="preserve">つきしま りつ</t>
        </is>
      </c>
      <c r="H22" s="31">
        <v>1</v>
      </c>
      <c r="I22" s="30" t="inlineStr">
        <is>
          <t xml:space="preserve">あおい れん</t>
        </is>
      </c>
      <c r="J22" s="30" t="inlineStr">
        <is>
          <t xml:space="preserve">空振り三振</t>
        </is>
      </c>
      <c r="K22" s="30" t="inlineStr">
        <is>
          <t xml:space="preserve"/>
        </is>
      </c>
      <c r="L22" s="31">
        <v>1</v>
      </c>
      <c r="M22" s="31">
        <v>0</v>
      </c>
      <c r="N22" s="31">
        <f>COUNTIFS('1球ごと'!$Y$6:$Y$214,$T22,'1球ごと'!$AC$6:$AC$214,$V22,'1球ごと'!$U$6:$U$214,"対象")</f>
        <v>4</v>
      </c>
      <c r="O22" s="31">
        <f>COUNTIFS('1球ごと'!$Y$6:$Y$214,$T22,'1球ごと'!$AC$6:$AC$214,$V22,'1球ごと'!$U$6:$U$214,"対象",'1球ごと'!$L$6:$L$214,"&gt;0")</f>
        <v>4</v>
      </c>
      <c r="P22" s="31">
        <f>N22-O22</f>
        <v>0</v>
      </c>
      <c r="Q22" s="34">
        <f>IF(O22=0,"",ROUND(SUMIFS('1球ごと'!$L$6:$L$214,'1球ごと'!$Y$6:$Y$214,$T22,'1球ごと'!$AC$6:$AC$214,$V22,'1球ごと'!$U$6:$U$214,"対象")/O22,1))</f>
        <v>103.5</v>
      </c>
      <c r="R22" s="31">
        <f>IF(O22=0,"",_xlfn.MAXIFS('1球ごと'!$L$6:$L$214,'1球ごと'!$Y$6:$Y$214,$T22,'1球ごと'!$AC$6:$AC$214,$V22,'1球ごと'!$U$6:$U$214,"対象"))</f>
        <v>107</v>
      </c>
      <c r="S22" s="30" t="inlineStr">
        <is>
          <t xml:space="preserve"/>
        </is>
      </c>
      <c r="T22" s="30" t="inlineStr">
        <is>
          <t xml:space="preserve">pa-017</t>
        </is>
      </c>
      <c r="U22" s="30" t="inlineStr">
        <is>
          <t xml:space="preserve"/>
        </is>
      </c>
      <c r="V22" s="30" t="inlineStr">
        <is>
          <t xml:space="preserve">home-8</t>
        </is>
      </c>
      <c r="W22" s="31">
        <v>0</v>
      </c>
      <c r="X22" s="31">
        <f>IF(OR(J22="四球",J22="申告敬遠",J22="死球",J22="犠打",J22="犠飛",J22="打撃妨害",J22="走塁妨害（打者走者）"),0,IF(OR(J22="内野ゴロ",J22="フライ",J22="ライナー",J22="三振",J22="空振り三振",J22="見逃し三振",J22="振逃",J22="振逃げ：アウト",J22="振逃げ：セーフ",J22="ゲッツー",J22="単打",J22="二塁打",J22="三塁打",J22="本塁打",J22="エラー",J22="野選",J22="守備妨害"),1,"未確認"))</f>
        <v>1</v>
      </c>
      <c r="Y22" s="31">
        <f>IF(J22="犠飛",1,0)</f>
        <v>0</v>
      </c>
      <c r="Z22" s="31">
        <f>IF(OR(J22="四球",J22="申告敬遠"),1,0)</f>
        <v>0</v>
      </c>
      <c r="AA22" s="31">
        <f>IF(J22="死球",1,0)</f>
        <v>0</v>
      </c>
      <c r="AB22" s="31">
        <f>IF(OR(J22="単打",J22="二塁打",J22="三塁打",J22="本塁打"),1,0)</f>
        <v>0</v>
      </c>
      <c r="AC22" s="31">
        <f>IF(OR(J22="三振",J22="空振り三振",J22="見逃し三振",J22="振逃",J22="振逃げ：アウト",J22="振逃げ：セーフ"),1,0)</f>
        <v>1</v>
      </c>
      <c r="AD22" s="30" t="inlineStr">
        <is>
          <t xml:space="preserve">away-1</t>
        </is>
      </c>
    </row>
    <row r="23" ht="28" customHeight="1">
      <c r="A23" s="15">
        <v>18</v>
      </c>
      <c r="B23" s="15">
        <v>3</v>
      </c>
      <c r="C23" s="12" t="inlineStr">
        <is>
          <t xml:space="preserve">表</t>
        </is>
      </c>
      <c r="D23" s="12" t="inlineStr">
        <is>
          <t xml:space="preserve">うぐいすスターズ</t>
        </is>
      </c>
      <c r="E23" s="15">
        <v>1</v>
      </c>
      <c r="F23" s="12" t="inlineStr">
        <is>
          <t xml:space="preserve">1</t>
        </is>
      </c>
      <c r="G23" s="12" t="inlineStr">
        <is>
          <t xml:space="preserve">あおい れん</t>
        </is>
      </c>
      <c r="H23" s="15">
        <v>2</v>
      </c>
      <c r="I23" s="12" t="inlineStr">
        <is>
          <t xml:space="preserve">ななせ りょう</t>
        </is>
      </c>
      <c r="J23" s="24" t="inlineStr">
        <is>
          <t xml:space="preserve">単打</t>
        </is>
      </c>
      <c r="K23" s="12" t="inlineStr">
        <is>
          <t xml:space="preserve">左翼</t>
        </is>
      </c>
      <c r="L23" s="15">
        <v>0</v>
      </c>
      <c r="M23" s="15">
        <v>0</v>
      </c>
      <c r="N23" s="15">
        <f>COUNTIFS('1球ごと'!$Y$6:$Y$214,$T23,'1球ごと'!$AC$6:$AC$214,$V23,'1球ごと'!$U$6:$U$214,"対象")</f>
        <v>4</v>
      </c>
      <c r="O23" s="15">
        <f>COUNTIFS('1球ごと'!$Y$6:$Y$214,$T23,'1球ごと'!$AC$6:$AC$214,$V23,'1球ごと'!$U$6:$U$214,"対象",'1球ごと'!$L$6:$L$214,"&gt;0")</f>
        <v>4</v>
      </c>
      <c r="P23" s="15">
        <f>N23-O23</f>
        <v>0</v>
      </c>
      <c r="Q23" s="16">
        <f>IF(O23=0,"",ROUND(SUMIFS('1球ごと'!$L$6:$L$214,'1球ごと'!$Y$6:$Y$214,$T23,'1球ごと'!$AC$6:$AC$214,$V23,'1球ごと'!$U$6:$U$214,"対象")/O23,1))</f>
        <v>104.5</v>
      </c>
      <c r="R23" s="15">
        <f>IF(O23=0,"",_xlfn.MAXIFS('1球ごと'!$L$6:$L$214,'1球ごと'!$Y$6:$Y$214,$T23,'1球ごと'!$AC$6:$AC$214,$V23,'1球ごと'!$U$6:$U$214,"対象"))</f>
        <v>108</v>
      </c>
      <c r="S23" s="12" t="inlineStr">
        <is>
          <t xml:space="preserve"/>
        </is>
      </c>
      <c r="T23" s="12" t="inlineStr">
        <is>
          <t xml:space="preserve">pa-018</t>
        </is>
      </c>
      <c r="U23" s="12" t="inlineStr">
        <is>
          <t xml:space="preserve"/>
        </is>
      </c>
      <c r="V23" s="12" t="inlineStr">
        <is>
          <t xml:space="preserve">away-1</t>
        </is>
      </c>
      <c r="W23" s="15">
        <v>0</v>
      </c>
      <c r="X23" s="15">
        <f>IF(OR(J23="四球",J23="申告敬遠",J23="死球",J23="犠打",J23="犠飛",J23="打撃妨害",J23="走塁妨害（打者走者）"),0,IF(OR(J23="内野ゴロ",J23="フライ",J23="ライナー",J23="三振",J23="空振り三振",J23="見逃し三振",J23="振逃",J23="振逃げ：アウト",J23="振逃げ：セーフ",J23="ゲッツー",J23="単打",J23="二塁打",J23="三塁打",J23="本塁打",J23="エラー",J23="野選",J23="守備妨害"),1,"未確認"))</f>
        <v>1</v>
      </c>
      <c r="Y23" s="15">
        <f>IF(J23="犠飛",1,0)</f>
        <v>0</v>
      </c>
      <c r="Z23" s="15">
        <f>IF(OR(J23="四球",J23="申告敬遠"),1,0)</f>
        <v>0</v>
      </c>
      <c r="AA23" s="15">
        <f>IF(J23="死球",1,0)</f>
        <v>0</v>
      </c>
      <c r="AB23" s="15">
        <f>IF(OR(J23="単打",J23="二塁打",J23="三塁打",J23="本塁打"),1,0)</f>
        <v>1</v>
      </c>
      <c r="AC23" s="15">
        <f>IF(OR(J23="三振",J23="空振り三振",J23="見逃し三振",J23="振逃",J23="振逃げ：アウト",J23="振逃げ：セーフ"),1,0)</f>
        <v>0</v>
      </c>
      <c r="AD23" s="12" t="inlineStr">
        <is>
          <t xml:space="preserve">home-1</t>
        </is>
      </c>
    </row>
    <row r="24" ht="28" customHeight="1">
      <c r="A24" s="31">
        <v>19</v>
      </c>
      <c r="B24" s="31">
        <v>3</v>
      </c>
      <c r="C24" s="30" t="inlineStr">
        <is>
          <t xml:space="preserve">表</t>
        </is>
      </c>
      <c r="D24" s="30" t="inlineStr">
        <is>
          <t xml:space="preserve">うぐいすスターズ</t>
        </is>
      </c>
      <c r="E24" s="31">
        <v>2</v>
      </c>
      <c r="F24" s="30" t="inlineStr">
        <is>
          <t xml:space="preserve">2</t>
        </is>
      </c>
      <c r="G24" s="30" t="inlineStr">
        <is>
          <t xml:space="preserve">はやせ そら</t>
        </is>
      </c>
      <c r="H24" s="31">
        <v>2</v>
      </c>
      <c r="I24" s="30" t="inlineStr">
        <is>
          <t xml:space="preserve">ななせ りょう</t>
        </is>
      </c>
      <c r="J24" s="24" t="inlineStr">
        <is>
          <t xml:space="preserve">本塁打</t>
        </is>
      </c>
      <c r="K24" s="30" t="inlineStr">
        <is>
          <t xml:space="preserve">中堅</t>
        </is>
      </c>
      <c r="L24" s="31">
        <v>0</v>
      </c>
      <c r="M24" s="31">
        <v>2</v>
      </c>
      <c r="N24" s="31">
        <f>COUNTIFS('1球ごと'!$Y$6:$Y$214,$T24,'1球ごと'!$AC$6:$AC$214,$V24,'1球ごと'!$U$6:$U$214,"対象")</f>
        <v>2</v>
      </c>
      <c r="O24" s="31">
        <f>COUNTIFS('1球ごと'!$Y$6:$Y$214,$T24,'1球ごと'!$AC$6:$AC$214,$V24,'1球ごと'!$U$6:$U$214,"対象",'1球ごと'!$L$6:$L$214,"&gt;0")</f>
        <v>2</v>
      </c>
      <c r="P24" s="31">
        <f>N24-O24</f>
        <v>0</v>
      </c>
      <c r="Q24" s="34">
        <f>IF(O24=0,"",ROUND(SUMIFS('1球ごと'!$L$6:$L$214,'1球ごと'!$Y$6:$Y$214,$T24,'1球ごと'!$AC$6:$AC$214,$V24,'1球ごと'!$U$6:$U$214,"対象")/O24,1))</f>
        <v>109</v>
      </c>
      <c r="R24" s="31">
        <f>IF(O24=0,"",_xlfn.MAXIFS('1球ごと'!$L$6:$L$214,'1球ごと'!$Y$6:$Y$214,$T24,'1球ごと'!$AC$6:$AC$214,$V24,'1球ごと'!$U$6:$U$214,"対象"))</f>
        <v>111</v>
      </c>
      <c r="S24" s="30" t="inlineStr">
        <is>
          <t xml:space="preserve"/>
        </is>
      </c>
      <c r="T24" s="30" t="inlineStr">
        <is>
          <t xml:space="preserve">pa-019</t>
        </is>
      </c>
      <c r="U24" s="30" t="inlineStr">
        <is>
          <t xml:space="preserve"/>
        </is>
      </c>
      <c r="V24" s="30" t="inlineStr">
        <is>
          <t xml:space="preserve">away-2</t>
        </is>
      </c>
      <c r="W24" s="31">
        <v>2</v>
      </c>
      <c r="X24" s="31">
        <f>IF(OR(J24="四球",J24="申告敬遠",J24="死球",J24="犠打",J24="犠飛",J24="打撃妨害",J24="走塁妨害（打者走者）"),0,IF(OR(J24="内野ゴロ",J24="フライ",J24="ライナー",J24="三振",J24="空振り三振",J24="見逃し三振",J24="振逃",J24="振逃げ：アウト",J24="振逃げ：セーフ",J24="ゲッツー",J24="単打",J24="二塁打",J24="三塁打",J24="本塁打",J24="エラー",J24="野選",J24="守備妨害"),1,"未確認"))</f>
        <v>1</v>
      </c>
      <c r="Y24" s="31">
        <f>IF(J24="犠飛",1,0)</f>
        <v>0</v>
      </c>
      <c r="Z24" s="31">
        <f>IF(OR(J24="四球",J24="申告敬遠"),1,0)</f>
        <v>0</v>
      </c>
      <c r="AA24" s="31">
        <f>IF(J24="死球",1,0)</f>
        <v>0</v>
      </c>
      <c r="AB24" s="31">
        <f>IF(OR(J24="単打",J24="二塁打",J24="三塁打",J24="本塁打"),1,0)</f>
        <v>1</v>
      </c>
      <c r="AC24" s="31">
        <f>IF(OR(J24="三振",J24="空振り三振",J24="見逃し三振",J24="振逃",J24="振逃げ：アウト",J24="振逃げ：セーフ"),1,0)</f>
        <v>0</v>
      </c>
      <c r="AD24" s="30" t="inlineStr">
        <is>
          <t xml:space="preserve">home-1</t>
        </is>
      </c>
    </row>
    <row r="25" ht="28" customHeight="1">
      <c r="A25" s="15">
        <v>20</v>
      </c>
      <c r="B25" s="15">
        <v>3</v>
      </c>
      <c r="C25" s="12" t="inlineStr">
        <is>
          <t xml:space="preserve">表</t>
        </is>
      </c>
      <c r="D25" s="12" t="inlineStr">
        <is>
          <t xml:space="preserve">うぐいすスターズ</t>
        </is>
      </c>
      <c r="E25" s="15">
        <v>3</v>
      </c>
      <c r="F25" s="12" t="inlineStr">
        <is>
          <t xml:space="preserve">3</t>
        </is>
      </c>
      <c r="G25" s="12" t="inlineStr">
        <is>
          <t xml:space="preserve">もりの いつき</t>
        </is>
      </c>
      <c r="H25" s="15">
        <v>2</v>
      </c>
      <c r="I25" s="12" t="inlineStr">
        <is>
          <t xml:space="preserve">ななせ りょう</t>
        </is>
      </c>
      <c r="J25" s="12" t="inlineStr">
        <is>
          <t xml:space="preserve">内野ゴロ</t>
        </is>
      </c>
      <c r="K25" s="12" t="inlineStr">
        <is>
          <t xml:space="preserve">遊撃</t>
        </is>
      </c>
      <c r="L25" s="15">
        <v>1</v>
      </c>
      <c r="M25" s="15">
        <v>0</v>
      </c>
      <c r="N25" s="15">
        <f>COUNTIFS('1球ごと'!$Y$6:$Y$214,$T25,'1球ごと'!$AC$6:$AC$214,$V25,'1球ごと'!$U$6:$U$214,"対象")</f>
        <v>3</v>
      </c>
      <c r="O25" s="15">
        <f>COUNTIFS('1球ごと'!$Y$6:$Y$214,$T25,'1球ごと'!$AC$6:$AC$214,$V25,'1球ごと'!$U$6:$U$214,"対象",'1球ごと'!$L$6:$L$214,"&gt;0")</f>
        <v>3</v>
      </c>
      <c r="P25" s="15">
        <f>N25-O25</f>
        <v>0</v>
      </c>
      <c r="Q25" s="16">
        <f>IF(O25=0,"",ROUND(SUMIFS('1球ごと'!$L$6:$L$214,'1球ごと'!$Y$6:$Y$214,$T25,'1球ごと'!$AC$6:$AC$214,$V25,'1球ごと'!$U$6:$U$214,"対象")/O25,1))</f>
        <v>106.3</v>
      </c>
      <c r="R25" s="15">
        <f>IF(O25=0,"",_xlfn.MAXIFS('1球ごと'!$L$6:$L$214,'1球ごと'!$Y$6:$Y$214,$T25,'1球ごと'!$AC$6:$AC$214,$V25,'1球ごと'!$U$6:$U$214,"対象"))</f>
        <v>110</v>
      </c>
      <c r="S25" s="12" t="inlineStr">
        <is>
          <t xml:space="preserve"/>
        </is>
      </c>
      <c r="T25" s="12" t="inlineStr">
        <is>
          <t xml:space="preserve">pa-020</t>
        </is>
      </c>
      <c r="U25" s="12" t="inlineStr">
        <is>
          <t xml:space="preserve"/>
        </is>
      </c>
      <c r="V25" s="12" t="inlineStr">
        <is>
          <t xml:space="preserve">away-3</t>
        </is>
      </c>
      <c r="W25" s="15">
        <v>0</v>
      </c>
      <c r="X25" s="15">
        <f>IF(OR(J25="四球",J25="申告敬遠",J25="死球",J25="犠打",J25="犠飛",J25="打撃妨害",J25="走塁妨害（打者走者）"),0,IF(OR(J25="内野ゴロ",J25="フライ",J25="ライナー",J25="三振",J25="空振り三振",J25="見逃し三振",J25="振逃",J25="振逃げ：アウト",J25="振逃げ：セーフ",J25="ゲッツー",J25="単打",J25="二塁打",J25="三塁打",J25="本塁打",J25="エラー",J25="野選",J25="守備妨害"),1,"未確認"))</f>
        <v>1</v>
      </c>
      <c r="Y25" s="15">
        <f>IF(J25="犠飛",1,0)</f>
        <v>0</v>
      </c>
      <c r="Z25" s="15">
        <f>IF(OR(J25="四球",J25="申告敬遠"),1,0)</f>
        <v>0</v>
      </c>
      <c r="AA25" s="15">
        <f>IF(J25="死球",1,0)</f>
        <v>0</v>
      </c>
      <c r="AB25" s="15">
        <f>IF(OR(J25="単打",J25="二塁打",J25="三塁打",J25="本塁打"),1,0)</f>
        <v>0</v>
      </c>
      <c r="AC25" s="15">
        <f>IF(OR(J25="三振",J25="空振り三振",J25="見逃し三振",J25="振逃",J25="振逃げ：アウト",J25="振逃げ：セーフ"),1,0)</f>
        <v>0</v>
      </c>
      <c r="AD25" s="12" t="inlineStr">
        <is>
          <t xml:space="preserve">home-1</t>
        </is>
      </c>
    </row>
    <row r="26" ht="28" customHeight="1">
      <c r="A26" s="31">
        <v>21</v>
      </c>
      <c r="B26" s="31">
        <v>3</v>
      </c>
      <c r="C26" s="30" t="inlineStr">
        <is>
          <t xml:space="preserve">表</t>
        </is>
      </c>
      <c r="D26" s="30" t="inlineStr">
        <is>
          <t xml:space="preserve">うぐいすスターズ</t>
        </is>
      </c>
      <c r="E26" s="31">
        <v>4</v>
      </c>
      <c r="F26" s="30" t="inlineStr">
        <is>
          <t xml:space="preserve">4</t>
        </is>
      </c>
      <c r="G26" s="30" t="inlineStr">
        <is>
          <t xml:space="preserve">しらいし はる</t>
        </is>
      </c>
      <c r="H26" s="31">
        <v>2</v>
      </c>
      <c r="I26" s="30" t="inlineStr">
        <is>
          <t xml:space="preserve">ななせ りょう</t>
        </is>
      </c>
      <c r="J26" s="30" t="inlineStr">
        <is>
          <t xml:space="preserve">ライナー</t>
        </is>
      </c>
      <c r="K26" s="30" t="inlineStr">
        <is>
          <t xml:space="preserve">三塁</t>
        </is>
      </c>
      <c r="L26" s="31">
        <v>1</v>
      </c>
      <c r="M26" s="31">
        <v>0</v>
      </c>
      <c r="N26" s="31">
        <f>COUNTIFS('1球ごと'!$Y$6:$Y$214,$T26,'1球ごと'!$AC$6:$AC$214,$V26,'1球ごと'!$U$6:$U$214,"対象")</f>
        <v>4</v>
      </c>
      <c r="O26" s="31">
        <f>COUNTIFS('1球ごと'!$Y$6:$Y$214,$T26,'1球ごと'!$AC$6:$AC$214,$V26,'1球ごと'!$U$6:$U$214,"対象",'1球ごと'!$L$6:$L$214,"&gt;0")</f>
        <v>4</v>
      </c>
      <c r="P26" s="31">
        <f>N26-O26</f>
        <v>0</v>
      </c>
      <c r="Q26" s="34">
        <f>IF(O26=0,"",ROUND(SUMIFS('1球ごと'!$L$6:$L$214,'1球ごと'!$Y$6:$Y$214,$T26,'1球ごと'!$AC$6:$AC$214,$V26,'1球ごと'!$U$6:$U$214,"対象")/O26,1))</f>
        <v>104.3</v>
      </c>
      <c r="R26" s="31">
        <f>IF(O26=0,"",_xlfn.MAXIFS('1球ごと'!$L$6:$L$214,'1球ごと'!$Y$6:$Y$214,$T26,'1球ごと'!$AC$6:$AC$214,$V26,'1球ごと'!$U$6:$U$214,"対象"))</f>
        <v>109</v>
      </c>
      <c r="S26" s="30" t="inlineStr">
        <is>
          <t xml:space="preserve"/>
        </is>
      </c>
      <c r="T26" s="30" t="inlineStr">
        <is>
          <t xml:space="preserve">pa-021</t>
        </is>
      </c>
      <c r="U26" s="30" t="inlineStr">
        <is>
          <t xml:space="preserve"/>
        </is>
      </c>
      <c r="V26" s="30" t="inlineStr">
        <is>
          <t xml:space="preserve">away-4</t>
        </is>
      </c>
      <c r="W26" s="31">
        <v>0</v>
      </c>
      <c r="X26" s="31">
        <f>IF(OR(J26="四球",J26="申告敬遠",J26="死球",J26="犠打",J26="犠飛",J26="打撃妨害",J26="走塁妨害（打者走者）"),0,IF(OR(J26="内野ゴロ",J26="フライ",J26="ライナー",J26="三振",J26="空振り三振",J26="見逃し三振",J26="振逃",J26="振逃げ：アウト",J26="振逃げ：セーフ",J26="ゲッツー",J26="単打",J26="二塁打",J26="三塁打",J26="本塁打",J26="エラー",J26="野選",J26="守備妨害"),1,"未確認"))</f>
        <v>1</v>
      </c>
      <c r="Y26" s="31">
        <f>IF(J26="犠飛",1,0)</f>
        <v>0</v>
      </c>
      <c r="Z26" s="31">
        <f>IF(OR(J26="四球",J26="申告敬遠"),1,0)</f>
        <v>0</v>
      </c>
      <c r="AA26" s="31">
        <f>IF(J26="死球",1,0)</f>
        <v>0</v>
      </c>
      <c r="AB26" s="31">
        <f>IF(OR(J26="単打",J26="二塁打",J26="三塁打",J26="本塁打"),1,0)</f>
        <v>0</v>
      </c>
      <c r="AC26" s="31">
        <f>IF(OR(J26="三振",J26="空振り三振",J26="見逃し三振",J26="振逃",J26="振逃げ：アウト",J26="振逃げ：セーフ"),1,0)</f>
        <v>0</v>
      </c>
      <c r="AD26" s="30" t="inlineStr">
        <is>
          <t xml:space="preserve">home-1</t>
        </is>
      </c>
    </row>
    <row r="27" ht="28" customHeight="1">
      <c r="A27" s="15">
        <v>22</v>
      </c>
      <c r="B27" s="15">
        <v>3</v>
      </c>
      <c r="C27" s="12" t="inlineStr">
        <is>
          <t xml:space="preserve">表</t>
        </is>
      </c>
      <c r="D27" s="12" t="inlineStr">
        <is>
          <t xml:space="preserve">うぐいすスターズ</t>
        </is>
      </c>
      <c r="E27" s="15">
        <v>5</v>
      </c>
      <c r="F27" s="12" t="inlineStr">
        <is>
          <t xml:space="preserve">5</t>
        </is>
      </c>
      <c r="G27" s="12" t="inlineStr">
        <is>
          <t xml:space="preserve">かざま りく</t>
        </is>
      </c>
      <c r="H27" s="15">
        <v>2</v>
      </c>
      <c r="I27" s="12" t="inlineStr">
        <is>
          <t xml:space="preserve">ななせ りょう</t>
        </is>
      </c>
      <c r="J27" s="12" t="inlineStr">
        <is>
          <t xml:space="preserve">空振り三振</t>
        </is>
      </c>
      <c r="K27" s="12" t="inlineStr">
        <is>
          <t xml:space="preserve"/>
        </is>
      </c>
      <c r="L27" s="15">
        <v>1</v>
      </c>
      <c r="M27" s="15">
        <v>0</v>
      </c>
      <c r="N27" s="15">
        <f>COUNTIFS('1球ごと'!$Y$6:$Y$214,$T27,'1球ごと'!$AC$6:$AC$214,$V27,'1球ごと'!$U$6:$U$214,"対象")</f>
        <v>4</v>
      </c>
      <c r="O27" s="15">
        <f>COUNTIFS('1球ごと'!$Y$6:$Y$214,$T27,'1球ごと'!$AC$6:$AC$214,$V27,'1球ごと'!$U$6:$U$214,"対象",'1球ごと'!$L$6:$L$214,"&gt;0")</f>
        <v>4</v>
      </c>
      <c r="P27" s="15">
        <f>N27-O27</f>
        <v>0</v>
      </c>
      <c r="Q27" s="16">
        <f>IF(O27=0,"",ROUND(SUMIFS('1球ごと'!$L$6:$L$214,'1球ごと'!$Y$6:$Y$214,$T27,'1球ごと'!$AC$6:$AC$214,$V27,'1球ごと'!$U$6:$U$214,"対象")/O27,1))</f>
        <v>107.5</v>
      </c>
      <c r="R27" s="15">
        <f>IF(O27=0,"",_xlfn.MAXIFS('1球ごと'!$L$6:$L$214,'1球ごと'!$Y$6:$Y$214,$T27,'1球ごと'!$AC$6:$AC$214,$V27,'1球ごと'!$U$6:$U$214,"対象"))</f>
        <v>111</v>
      </c>
      <c r="S27" s="12" t="inlineStr">
        <is>
          <t xml:space="preserve"/>
        </is>
      </c>
      <c r="T27" s="12" t="inlineStr">
        <is>
          <t xml:space="preserve">pa-022</t>
        </is>
      </c>
      <c r="U27" s="12" t="inlineStr">
        <is>
          <t xml:space="preserve"/>
        </is>
      </c>
      <c r="V27" s="12" t="inlineStr">
        <is>
          <t xml:space="preserve">away-5</t>
        </is>
      </c>
      <c r="W27" s="15">
        <v>0</v>
      </c>
      <c r="X27" s="15">
        <f>IF(OR(J27="四球",J27="申告敬遠",J27="死球",J27="犠打",J27="犠飛",J27="打撃妨害",J27="走塁妨害（打者走者）"),0,IF(OR(J27="内野ゴロ",J27="フライ",J27="ライナー",J27="三振",J27="空振り三振",J27="見逃し三振",J27="振逃",J27="振逃げ：アウト",J27="振逃げ：セーフ",J27="ゲッツー",J27="単打",J27="二塁打",J27="三塁打",J27="本塁打",J27="エラー",J27="野選",J27="守備妨害"),1,"未確認"))</f>
        <v>1</v>
      </c>
      <c r="Y27" s="15">
        <f>IF(J27="犠飛",1,0)</f>
        <v>0</v>
      </c>
      <c r="Z27" s="15">
        <f>IF(OR(J27="四球",J27="申告敬遠"),1,0)</f>
        <v>0</v>
      </c>
      <c r="AA27" s="15">
        <f>IF(J27="死球",1,0)</f>
        <v>0</v>
      </c>
      <c r="AB27" s="15">
        <f>IF(OR(J27="単打",J27="二塁打",J27="三塁打",J27="本塁打"),1,0)</f>
        <v>0</v>
      </c>
      <c r="AC27" s="15">
        <f>IF(OR(J27="三振",J27="空振り三振",J27="見逃し三振",J27="振逃",J27="振逃げ：アウト",J27="振逃げ：セーフ"),1,0)</f>
        <v>1</v>
      </c>
      <c r="AD27" s="12" t="inlineStr">
        <is>
          <t xml:space="preserve">home-1</t>
        </is>
      </c>
    </row>
    <row r="28" ht="28" customHeight="1">
      <c r="A28" s="31">
        <v>23</v>
      </c>
      <c r="B28" s="31">
        <v>3</v>
      </c>
      <c r="C28" s="30" t="inlineStr">
        <is>
          <t xml:space="preserve">裏</t>
        </is>
      </c>
      <c r="D28" s="30" t="inlineStr">
        <is>
          <t xml:space="preserve">つばめウイングス</t>
        </is>
      </c>
      <c r="E28" s="31">
        <v>9</v>
      </c>
      <c r="F28" s="30" t="inlineStr">
        <is>
          <t xml:space="preserve">9</t>
        </is>
      </c>
      <c r="G28" s="30" t="inlineStr">
        <is>
          <t xml:space="preserve">はるき ゆうと</t>
        </is>
      </c>
      <c r="H28" s="31">
        <v>1</v>
      </c>
      <c r="I28" s="30" t="inlineStr">
        <is>
          <t xml:space="preserve">あおい れん</t>
        </is>
      </c>
      <c r="J28" s="24" t="inlineStr">
        <is>
          <t xml:space="preserve">単打</t>
        </is>
      </c>
      <c r="K28" s="30" t="inlineStr">
        <is>
          <t xml:space="preserve">右翼</t>
        </is>
      </c>
      <c r="L28" s="31">
        <v>0</v>
      </c>
      <c r="M28" s="31">
        <v>0</v>
      </c>
      <c r="N28" s="31">
        <f>COUNTIFS('1球ごと'!$Y$6:$Y$214,$T28,'1球ごと'!$AC$6:$AC$214,$V28,'1球ごと'!$U$6:$U$214,"対象")</f>
        <v>3</v>
      </c>
      <c r="O28" s="31">
        <f>COUNTIFS('1球ごと'!$Y$6:$Y$214,$T28,'1球ごと'!$AC$6:$AC$214,$V28,'1球ごと'!$U$6:$U$214,"対象",'1球ごと'!$L$6:$L$214,"&gt;0")</f>
        <v>3</v>
      </c>
      <c r="P28" s="31">
        <f>N28-O28</f>
        <v>0</v>
      </c>
      <c r="Q28" s="34">
        <f>IF(O28=0,"",ROUND(SUMIFS('1球ごと'!$L$6:$L$214,'1球ごと'!$Y$6:$Y$214,$T28,'1球ごと'!$AC$6:$AC$214,$V28,'1球ごと'!$U$6:$U$214,"対象")/O28,1))</f>
        <v>103.3</v>
      </c>
      <c r="R28" s="31">
        <f>IF(O28=0,"",_xlfn.MAXIFS('1球ごと'!$L$6:$L$214,'1球ごと'!$Y$6:$Y$214,$T28,'1球ごと'!$AC$6:$AC$214,$V28,'1球ごと'!$U$6:$U$214,"対象"))</f>
        <v>107</v>
      </c>
      <c r="S28" s="30" t="inlineStr">
        <is>
          <t xml:space="preserve"/>
        </is>
      </c>
      <c r="T28" s="30" t="inlineStr">
        <is>
          <t xml:space="preserve">pa-023</t>
        </is>
      </c>
      <c r="U28" s="30" t="inlineStr">
        <is>
          <t xml:space="preserve"/>
        </is>
      </c>
      <c r="V28" s="30" t="inlineStr">
        <is>
          <t xml:space="preserve">home-9</t>
        </is>
      </c>
      <c r="W28" s="31">
        <v>0</v>
      </c>
      <c r="X28" s="31">
        <f>IF(OR(J28="四球",J28="申告敬遠",J28="死球",J28="犠打",J28="犠飛",J28="打撃妨害",J28="走塁妨害（打者走者）"),0,IF(OR(J28="内野ゴロ",J28="フライ",J28="ライナー",J28="三振",J28="空振り三振",J28="見逃し三振",J28="振逃",J28="振逃げ：アウト",J28="振逃げ：セーフ",J28="ゲッツー",J28="単打",J28="二塁打",J28="三塁打",J28="本塁打",J28="エラー",J28="野選",J28="守備妨害"),1,"未確認"))</f>
        <v>1</v>
      </c>
      <c r="Y28" s="31">
        <f>IF(J28="犠飛",1,0)</f>
        <v>0</v>
      </c>
      <c r="Z28" s="31">
        <f>IF(OR(J28="四球",J28="申告敬遠"),1,0)</f>
        <v>0</v>
      </c>
      <c r="AA28" s="31">
        <f>IF(J28="死球",1,0)</f>
        <v>0</v>
      </c>
      <c r="AB28" s="31">
        <f>IF(OR(J28="単打",J28="二塁打",J28="三塁打",J28="本塁打"),1,0)</f>
        <v>1</v>
      </c>
      <c r="AC28" s="31">
        <f>IF(OR(J28="三振",J28="空振り三振",J28="見逃し三振",J28="振逃",J28="振逃げ：アウト",J28="振逃げ：セーフ"),1,0)</f>
        <v>0</v>
      </c>
      <c r="AD28" s="30" t="inlineStr">
        <is>
          <t xml:space="preserve">away-1</t>
        </is>
      </c>
    </row>
    <row r="29" ht="28" customHeight="1">
      <c r="A29" s="15">
        <v>24</v>
      </c>
      <c r="B29" s="15">
        <v>3</v>
      </c>
      <c r="C29" s="12" t="inlineStr">
        <is>
          <t xml:space="preserve">裏</t>
        </is>
      </c>
      <c r="D29" s="12" t="inlineStr">
        <is>
          <t xml:space="preserve">つばめウイングス</t>
        </is>
      </c>
      <c r="E29" s="15">
        <v>1</v>
      </c>
      <c r="F29" s="12" t="inlineStr">
        <is>
          <t xml:space="preserve">1</t>
        </is>
      </c>
      <c r="G29" s="12" t="inlineStr">
        <is>
          <t xml:space="preserve">ななせ りょう</t>
        </is>
      </c>
      <c r="H29" s="15">
        <v>2</v>
      </c>
      <c r="I29" s="12" t="inlineStr">
        <is>
          <t xml:space="preserve">あおい れん</t>
        </is>
      </c>
      <c r="J29" s="12" t="inlineStr">
        <is>
          <t xml:space="preserve">フライ</t>
        </is>
      </c>
      <c r="K29" s="12" t="inlineStr">
        <is>
          <t xml:space="preserve">中堅</t>
        </is>
      </c>
      <c r="L29" s="15">
        <v>1</v>
      </c>
      <c r="M29" s="15">
        <v>0</v>
      </c>
      <c r="N29" s="15">
        <f>COUNTIFS('1球ごと'!$Y$6:$Y$214,$T29,'1球ごと'!$AC$6:$AC$214,$V29,'1球ごと'!$U$6:$U$214,"対象")</f>
        <v>4</v>
      </c>
      <c r="O29" s="15">
        <f>COUNTIFS('1球ごと'!$Y$6:$Y$214,$T29,'1球ごと'!$AC$6:$AC$214,$V29,'1球ごと'!$U$6:$U$214,"対象",'1球ごと'!$L$6:$L$214,"&gt;0")</f>
        <v>4</v>
      </c>
      <c r="P29" s="15">
        <f>N29-O29</f>
        <v>0</v>
      </c>
      <c r="Q29" s="16">
        <f>IF(O29=0,"",ROUND(SUMIFS('1球ごと'!$L$6:$L$214,'1球ごと'!$Y$6:$Y$214,$T29,'1球ごと'!$AC$6:$AC$214,$V29,'1球ごと'!$U$6:$U$214,"対象")/O29,1))</f>
        <v>101.3</v>
      </c>
      <c r="R29" s="15">
        <f>IF(O29=0,"",_xlfn.MAXIFS('1球ごと'!$L$6:$L$214,'1球ごと'!$Y$6:$Y$214,$T29,'1球ごと'!$AC$6:$AC$214,$V29,'1球ごと'!$U$6:$U$214,"対象"))</f>
        <v>106</v>
      </c>
      <c r="S29" s="12" t="inlineStr">
        <is>
          <t xml:space="preserve"/>
        </is>
      </c>
      <c r="T29" s="12" t="inlineStr">
        <is>
          <t xml:space="preserve">pa-024</t>
        </is>
      </c>
      <c r="U29" s="12" t="inlineStr">
        <is>
          <t xml:space="preserve"/>
        </is>
      </c>
      <c r="V29" s="12" t="inlineStr">
        <is>
          <t xml:space="preserve">home-1</t>
        </is>
      </c>
      <c r="W29" s="15">
        <v>0</v>
      </c>
      <c r="X29" s="15">
        <f>IF(OR(J29="四球",J29="申告敬遠",J29="死球",J29="犠打",J29="犠飛",J29="打撃妨害",J29="走塁妨害（打者走者）"),0,IF(OR(J29="内野ゴロ",J29="フライ",J29="ライナー",J29="三振",J29="空振り三振",J29="見逃し三振",J29="振逃",J29="振逃げ：アウト",J29="振逃げ：セーフ",J29="ゲッツー",J29="単打",J29="二塁打",J29="三塁打",J29="本塁打",J29="エラー",J29="野選",J29="守備妨害"),1,"未確認"))</f>
        <v>1</v>
      </c>
      <c r="Y29" s="15">
        <f>IF(J29="犠飛",1,0)</f>
        <v>0</v>
      </c>
      <c r="Z29" s="15">
        <f>IF(OR(J29="四球",J29="申告敬遠"),1,0)</f>
        <v>0</v>
      </c>
      <c r="AA29" s="15">
        <f>IF(J29="死球",1,0)</f>
        <v>0</v>
      </c>
      <c r="AB29" s="15">
        <f>IF(OR(J29="単打",J29="二塁打",J29="三塁打",J29="本塁打"),1,0)</f>
        <v>0</v>
      </c>
      <c r="AC29" s="15">
        <f>IF(OR(J29="三振",J29="空振り三振",J29="見逃し三振",J29="振逃",J29="振逃げ：アウト",J29="振逃げ：セーフ"),1,0)</f>
        <v>0</v>
      </c>
      <c r="AD29" s="12" t="inlineStr">
        <is>
          <t xml:space="preserve">away-1</t>
        </is>
      </c>
    </row>
    <row r="30" ht="28" customHeight="1">
      <c r="A30" s="31">
        <v>25</v>
      </c>
      <c r="B30" s="31">
        <v>3</v>
      </c>
      <c r="C30" s="30" t="inlineStr">
        <is>
          <t xml:space="preserve">裏</t>
        </is>
      </c>
      <c r="D30" s="30" t="inlineStr">
        <is>
          <t xml:space="preserve">つばめウイングス</t>
        </is>
      </c>
      <c r="E30" s="31">
        <v>2</v>
      </c>
      <c r="F30" s="30" t="inlineStr">
        <is>
          <t xml:space="preserve">2</t>
        </is>
      </c>
      <c r="G30" s="30" t="inlineStr">
        <is>
          <t xml:space="preserve">あさひ つばさ</t>
        </is>
      </c>
      <c r="H30" s="31">
        <v>2</v>
      </c>
      <c r="I30" s="30" t="inlineStr">
        <is>
          <t xml:space="preserve">あおい れん</t>
        </is>
      </c>
      <c r="J30" s="30" t="inlineStr">
        <is>
          <t xml:space="preserve">内野ゴロ</t>
        </is>
      </c>
      <c r="K30" s="30" t="inlineStr">
        <is>
          <t xml:space="preserve">遊撃</t>
        </is>
      </c>
      <c r="L30" s="31">
        <v>1</v>
      </c>
      <c r="M30" s="31">
        <v>0</v>
      </c>
      <c r="N30" s="31">
        <f>COUNTIFS('1球ごと'!$Y$6:$Y$214,$T30,'1球ごと'!$AC$6:$AC$214,$V30,'1球ごと'!$U$6:$U$214,"対象")</f>
        <v>2</v>
      </c>
      <c r="O30" s="31">
        <f>COUNTIFS('1球ごと'!$Y$6:$Y$214,$T30,'1球ごと'!$AC$6:$AC$214,$V30,'1球ごと'!$U$6:$U$214,"対象",'1球ごと'!$L$6:$L$214,"&gt;0")</f>
        <v>2</v>
      </c>
      <c r="P30" s="31">
        <f>N30-O30</f>
        <v>0</v>
      </c>
      <c r="Q30" s="34">
        <f>IF(O30=0,"",ROUND(SUMIFS('1球ごと'!$L$6:$L$214,'1球ごと'!$Y$6:$Y$214,$T30,'1球ごと'!$AC$6:$AC$214,$V30,'1球ごと'!$U$6:$U$214,"対象")/O30,1))</f>
        <v>103</v>
      </c>
      <c r="R30" s="31">
        <f>IF(O30=0,"",_xlfn.MAXIFS('1球ごと'!$L$6:$L$214,'1球ごと'!$Y$6:$Y$214,$T30,'1球ごと'!$AC$6:$AC$214,$V30,'1球ごと'!$U$6:$U$214,"対象"))</f>
        <v>105</v>
      </c>
      <c r="S30" s="30" t="inlineStr">
        <is>
          <t xml:space="preserve"/>
        </is>
      </c>
      <c r="T30" s="30" t="inlineStr">
        <is>
          <t xml:space="preserve">pa-025</t>
        </is>
      </c>
      <c r="U30" s="30" t="inlineStr">
        <is>
          <t xml:space="preserve"/>
        </is>
      </c>
      <c r="V30" s="30" t="inlineStr">
        <is>
          <t xml:space="preserve">home-2</t>
        </is>
      </c>
      <c r="W30" s="31">
        <v>0</v>
      </c>
      <c r="X30" s="31">
        <f>IF(OR(J30="四球",J30="申告敬遠",J30="死球",J30="犠打",J30="犠飛",J30="打撃妨害",J30="走塁妨害（打者走者）"),0,IF(OR(J30="内野ゴロ",J30="フライ",J30="ライナー",J30="三振",J30="空振り三振",J30="見逃し三振",J30="振逃",J30="振逃げ：アウト",J30="振逃げ：セーフ",J30="ゲッツー",J30="単打",J30="二塁打",J30="三塁打",J30="本塁打",J30="エラー",J30="野選",J30="守備妨害"),1,"未確認"))</f>
        <v>1</v>
      </c>
      <c r="Y30" s="31">
        <f>IF(J30="犠飛",1,0)</f>
        <v>0</v>
      </c>
      <c r="Z30" s="31">
        <f>IF(OR(J30="四球",J30="申告敬遠"),1,0)</f>
        <v>0</v>
      </c>
      <c r="AA30" s="31">
        <f>IF(J30="死球",1,0)</f>
        <v>0</v>
      </c>
      <c r="AB30" s="31">
        <f>IF(OR(J30="単打",J30="二塁打",J30="三塁打",J30="本塁打"),1,0)</f>
        <v>0</v>
      </c>
      <c r="AC30" s="31">
        <f>IF(OR(J30="三振",J30="空振り三振",J30="見逃し三振",J30="振逃",J30="振逃げ：アウト",J30="振逃げ：セーフ"),1,0)</f>
        <v>0</v>
      </c>
      <c r="AD30" s="30" t="inlineStr">
        <is>
          <t xml:space="preserve">away-1</t>
        </is>
      </c>
    </row>
    <row r="31" ht="28" customHeight="1">
      <c r="A31" s="15">
        <v>26</v>
      </c>
      <c r="B31" s="15">
        <v>3</v>
      </c>
      <c r="C31" s="12" t="inlineStr">
        <is>
          <t xml:space="preserve">裏</t>
        </is>
      </c>
      <c r="D31" s="12" t="inlineStr">
        <is>
          <t xml:space="preserve">つばめウイングス</t>
        </is>
      </c>
      <c r="E31" s="15">
        <v>3</v>
      </c>
      <c r="F31" s="12" t="inlineStr">
        <is>
          <t xml:space="preserve">3</t>
        </is>
      </c>
      <c r="G31" s="12" t="inlineStr">
        <is>
          <t xml:space="preserve">みなと はると</t>
        </is>
      </c>
      <c r="H31" s="15">
        <v>2</v>
      </c>
      <c r="I31" s="12" t="inlineStr">
        <is>
          <t xml:space="preserve">あおい れん</t>
        </is>
      </c>
      <c r="J31" s="12" t="inlineStr">
        <is>
          <t xml:space="preserve">見逃し三振</t>
        </is>
      </c>
      <c r="K31" s="12" t="inlineStr">
        <is>
          <t xml:space="preserve"/>
        </is>
      </c>
      <c r="L31" s="15">
        <v>1</v>
      </c>
      <c r="M31" s="15">
        <v>0</v>
      </c>
      <c r="N31" s="15">
        <f>COUNTIFS('1球ごと'!$Y$6:$Y$214,$T31,'1球ごと'!$AC$6:$AC$214,$V31,'1球ごと'!$U$6:$U$214,"対象")</f>
        <v>4</v>
      </c>
      <c r="O31" s="15">
        <f>COUNTIFS('1球ごと'!$Y$6:$Y$214,$T31,'1球ごと'!$AC$6:$AC$214,$V31,'1球ごと'!$U$6:$U$214,"対象",'1球ごと'!$L$6:$L$214,"&gt;0")</f>
        <v>4</v>
      </c>
      <c r="P31" s="15">
        <f>N31-O31</f>
        <v>0</v>
      </c>
      <c r="Q31" s="16">
        <f>IF(O31=0,"",ROUND(SUMIFS('1球ごと'!$L$6:$L$214,'1球ごと'!$Y$6:$Y$214,$T31,'1球ごと'!$AC$6:$AC$214,$V31,'1球ごと'!$U$6:$U$214,"対象")/O31,1))</f>
        <v>104.8</v>
      </c>
      <c r="R31" s="15">
        <f>IF(O31=0,"",_xlfn.MAXIFS('1球ごと'!$L$6:$L$214,'1球ごと'!$Y$6:$Y$214,$T31,'1球ごと'!$AC$6:$AC$214,$V31,'1球ごと'!$U$6:$U$214,"対象"))</f>
        <v>108</v>
      </c>
      <c r="S31" s="12" t="inlineStr">
        <is>
          <t xml:space="preserve"/>
        </is>
      </c>
      <c r="T31" s="12" t="inlineStr">
        <is>
          <t xml:space="preserve">pa-026</t>
        </is>
      </c>
      <c r="U31" s="12" t="inlineStr">
        <is>
          <t xml:space="preserve"/>
        </is>
      </c>
      <c r="V31" s="12" t="inlineStr">
        <is>
          <t xml:space="preserve">home-3</t>
        </is>
      </c>
      <c r="W31" s="15">
        <v>0</v>
      </c>
      <c r="X31" s="15">
        <f>IF(OR(J31="四球",J31="申告敬遠",J31="死球",J31="犠打",J31="犠飛",J31="打撃妨害",J31="走塁妨害（打者走者）"),0,IF(OR(J31="内野ゴロ",J31="フライ",J31="ライナー",J31="三振",J31="空振り三振",J31="見逃し三振",J31="振逃",J31="振逃げ：アウト",J31="振逃げ：セーフ",J31="ゲッツー",J31="単打",J31="二塁打",J31="三塁打",J31="本塁打",J31="エラー",J31="野選",J31="守備妨害"),1,"未確認"))</f>
        <v>1</v>
      </c>
      <c r="Y31" s="15">
        <f>IF(J31="犠飛",1,0)</f>
        <v>0</v>
      </c>
      <c r="Z31" s="15">
        <f>IF(OR(J31="四球",J31="申告敬遠"),1,0)</f>
        <v>0</v>
      </c>
      <c r="AA31" s="15">
        <f>IF(J31="死球",1,0)</f>
        <v>0</v>
      </c>
      <c r="AB31" s="15">
        <f>IF(OR(J31="単打",J31="二塁打",J31="三塁打",J31="本塁打"),1,0)</f>
        <v>0</v>
      </c>
      <c r="AC31" s="15">
        <f>IF(OR(J31="三振",J31="空振り三振",J31="見逃し三振",J31="振逃",J31="振逃げ：アウト",J31="振逃げ：セーフ"),1,0)</f>
        <v>1</v>
      </c>
      <c r="AD31" s="12" t="inlineStr">
        <is>
          <t xml:space="preserve">away-1</t>
        </is>
      </c>
    </row>
    <row r="32" ht="28" customHeight="1">
      <c r="A32" s="31">
        <v>27</v>
      </c>
      <c r="B32" s="31">
        <v>4</v>
      </c>
      <c r="C32" s="30" t="inlineStr">
        <is>
          <t xml:space="preserve">表</t>
        </is>
      </c>
      <c r="D32" s="30" t="inlineStr">
        <is>
          <t xml:space="preserve">うぐいすスターズ</t>
        </is>
      </c>
      <c r="E32" s="31">
        <v>6</v>
      </c>
      <c r="F32" s="30" t="inlineStr">
        <is>
          <t xml:space="preserve">6</t>
        </is>
      </c>
      <c r="G32" s="30" t="inlineStr">
        <is>
          <t xml:space="preserve">きりたに あき</t>
        </is>
      </c>
      <c r="H32" s="31">
        <v>2</v>
      </c>
      <c r="I32" s="30" t="inlineStr">
        <is>
          <t xml:space="preserve">ななせ りょう</t>
        </is>
      </c>
      <c r="J32" s="30" t="inlineStr">
        <is>
          <t xml:space="preserve">フライ</t>
        </is>
      </c>
      <c r="K32" s="30" t="inlineStr">
        <is>
          <t xml:space="preserve">中堅</t>
        </is>
      </c>
      <c r="L32" s="31">
        <v>1</v>
      </c>
      <c r="M32" s="31">
        <v>0</v>
      </c>
      <c r="N32" s="31">
        <f>COUNTIFS('1球ごと'!$Y$6:$Y$214,$T32,'1球ごと'!$AC$6:$AC$214,$V32,'1球ごと'!$U$6:$U$214,"対象")</f>
        <v>4</v>
      </c>
      <c r="O32" s="31">
        <f>COUNTIFS('1球ごと'!$Y$6:$Y$214,$T32,'1球ごと'!$AC$6:$AC$214,$V32,'1球ごと'!$U$6:$U$214,"対象",'1球ごと'!$L$6:$L$214,"&gt;0")</f>
        <v>4</v>
      </c>
      <c r="P32" s="31">
        <f>N32-O32</f>
        <v>0</v>
      </c>
      <c r="Q32" s="34">
        <f>IF(O32=0,"",ROUND(SUMIFS('1球ごと'!$L$6:$L$214,'1球ごと'!$Y$6:$Y$214,$T32,'1球ごと'!$AC$6:$AC$214,$V32,'1球ごと'!$U$6:$U$214,"対象")/O32,1))</f>
        <v>105.8</v>
      </c>
      <c r="R32" s="31">
        <f>IF(O32=0,"",_xlfn.MAXIFS('1球ごと'!$L$6:$L$214,'1球ごと'!$Y$6:$Y$214,$T32,'1球ごと'!$AC$6:$AC$214,$V32,'1球ごと'!$U$6:$U$214,"対象"))</f>
        <v>109</v>
      </c>
      <c r="S32" s="30" t="inlineStr">
        <is>
          <t xml:space="preserve"/>
        </is>
      </c>
      <c r="T32" s="30" t="inlineStr">
        <is>
          <t xml:space="preserve">pa-027</t>
        </is>
      </c>
      <c r="U32" s="30" t="inlineStr">
        <is>
          <t xml:space="preserve"/>
        </is>
      </c>
      <c r="V32" s="30" t="inlineStr">
        <is>
          <t xml:space="preserve">away-6</t>
        </is>
      </c>
      <c r="W32" s="31">
        <v>0</v>
      </c>
      <c r="X32" s="31">
        <f>IF(OR(J32="四球",J32="申告敬遠",J32="死球",J32="犠打",J32="犠飛",J32="打撃妨害",J32="走塁妨害（打者走者）"),0,IF(OR(J32="内野ゴロ",J32="フライ",J32="ライナー",J32="三振",J32="空振り三振",J32="見逃し三振",J32="振逃",J32="振逃げ：アウト",J32="振逃げ：セーフ",J32="ゲッツー",J32="単打",J32="二塁打",J32="三塁打",J32="本塁打",J32="エラー",J32="野選",J32="守備妨害"),1,"未確認"))</f>
        <v>1</v>
      </c>
      <c r="Y32" s="31">
        <f>IF(J32="犠飛",1,0)</f>
        <v>0</v>
      </c>
      <c r="Z32" s="31">
        <f>IF(OR(J32="四球",J32="申告敬遠"),1,0)</f>
        <v>0</v>
      </c>
      <c r="AA32" s="31">
        <f>IF(J32="死球",1,0)</f>
        <v>0</v>
      </c>
      <c r="AB32" s="31">
        <f>IF(OR(J32="単打",J32="二塁打",J32="三塁打",J32="本塁打"),1,0)</f>
        <v>0</v>
      </c>
      <c r="AC32" s="31">
        <f>IF(OR(J32="三振",J32="空振り三振",J32="見逃し三振",J32="振逃",J32="振逃げ：アウト",J32="振逃げ：セーフ"),1,0)</f>
        <v>0</v>
      </c>
      <c r="AD32" s="30" t="inlineStr">
        <is>
          <t xml:space="preserve">home-1</t>
        </is>
      </c>
    </row>
    <row r="33" ht="28" customHeight="1">
      <c r="A33" s="15">
        <v>28</v>
      </c>
      <c r="B33" s="15">
        <v>4</v>
      </c>
      <c r="C33" s="12" t="inlineStr">
        <is>
          <t xml:space="preserve">表</t>
        </is>
      </c>
      <c r="D33" s="12" t="inlineStr">
        <is>
          <t xml:space="preserve">うぐいすスターズ</t>
        </is>
      </c>
      <c r="E33" s="15">
        <v>7</v>
      </c>
      <c r="F33" s="12" t="inlineStr">
        <is>
          <t xml:space="preserve">7</t>
        </is>
      </c>
      <c r="G33" s="12" t="inlineStr">
        <is>
          <t xml:space="preserve">おがわ たく</t>
        </is>
      </c>
      <c r="H33" s="15">
        <v>2</v>
      </c>
      <c r="I33" s="12" t="inlineStr">
        <is>
          <t xml:space="preserve">ななせ りょう</t>
        </is>
      </c>
      <c r="J33" s="12" t="inlineStr">
        <is>
          <t xml:space="preserve">空振り三振</t>
        </is>
      </c>
      <c r="K33" s="12" t="inlineStr">
        <is>
          <t xml:space="preserve"/>
        </is>
      </c>
      <c r="L33" s="15">
        <v>1</v>
      </c>
      <c r="M33" s="15">
        <v>0</v>
      </c>
      <c r="N33" s="15">
        <f>COUNTIFS('1球ごと'!$Y$6:$Y$214,$T33,'1球ごと'!$AC$6:$AC$214,$V33,'1球ごと'!$U$6:$U$214,"対象")</f>
        <v>4</v>
      </c>
      <c r="O33" s="15">
        <f>COUNTIFS('1球ごと'!$Y$6:$Y$214,$T33,'1球ごと'!$AC$6:$AC$214,$V33,'1球ごと'!$U$6:$U$214,"対象",'1球ごと'!$L$6:$L$214,"&gt;0")</f>
        <v>4</v>
      </c>
      <c r="P33" s="15">
        <f>N33-O33</f>
        <v>0</v>
      </c>
      <c r="Q33" s="16">
        <f>IF(O33=0,"",ROUND(SUMIFS('1球ごと'!$L$6:$L$214,'1球ごと'!$Y$6:$Y$214,$T33,'1球ごと'!$AC$6:$AC$214,$V33,'1球ごと'!$U$6:$U$214,"対象")/O33,1))</f>
        <v>106.3</v>
      </c>
      <c r="R33" s="15">
        <f>IF(O33=0,"",_xlfn.MAXIFS('1球ごと'!$L$6:$L$214,'1球ごと'!$Y$6:$Y$214,$T33,'1球ごと'!$AC$6:$AC$214,$V33,'1球ごと'!$U$6:$U$214,"対象"))</f>
        <v>111</v>
      </c>
      <c r="S33" s="12" t="inlineStr">
        <is>
          <t xml:space="preserve"/>
        </is>
      </c>
      <c r="T33" s="12" t="inlineStr">
        <is>
          <t xml:space="preserve">pa-028</t>
        </is>
      </c>
      <c r="U33" s="12" t="inlineStr">
        <is>
          <t xml:space="preserve"/>
        </is>
      </c>
      <c r="V33" s="12" t="inlineStr">
        <is>
          <t xml:space="preserve">away-7</t>
        </is>
      </c>
      <c r="W33" s="15">
        <v>0</v>
      </c>
      <c r="X33" s="15">
        <f>IF(OR(J33="四球",J33="申告敬遠",J33="死球",J33="犠打",J33="犠飛",J33="打撃妨害",J33="走塁妨害（打者走者）"),0,IF(OR(J33="内野ゴロ",J33="フライ",J33="ライナー",J33="三振",J33="空振り三振",J33="見逃し三振",J33="振逃",J33="振逃げ：アウト",J33="振逃げ：セーフ",J33="ゲッツー",J33="単打",J33="二塁打",J33="三塁打",J33="本塁打",J33="エラー",J33="野選",J33="守備妨害"),1,"未確認"))</f>
        <v>1</v>
      </c>
      <c r="Y33" s="15">
        <f>IF(J33="犠飛",1,0)</f>
        <v>0</v>
      </c>
      <c r="Z33" s="15">
        <f>IF(OR(J33="四球",J33="申告敬遠"),1,0)</f>
        <v>0</v>
      </c>
      <c r="AA33" s="15">
        <f>IF(J33="死球",1,0)</f>
        <v>0</v>
      </c>
      <c r="AB33" s="15">
        <f>IF(OR(J33="単打",J33="二塁打",J33="三塁打",J33="本塁打"),1,0)</f>
        <v>0</v>
      </c>
      <c r="AC33" s="15">
        <f>IF(OR(J33="三振",J33="空振り三振",J33="見逃し三振",J33="振逃",J33="振逃げ：アウト",J33="振逃げ：セーフ"),1,0)</f>
        <v>1</v>
      </c>
      <c r="AD33" s="12" t="inlineStr">
        <is>
          <t xml:space="preserve">home-1</t>
        </is>
      </c>
    </row>
    <row r="34" ht="28" customHeight="1">
      <c r="A34" s="31">
        <v>29</v>
      </c>
      <c r="B34" s="31">
        <v>4</v>
      </c>
      <c r="C34" s="30" t="inlineStr">
        <is>
          <t xml:space="preserve">表</t>
        </is>
      </c>
      <c r="D34" s="30" t="inlineStr">
        <is>
          <t xml:space="preserve">うぐいすスターズ</t>
        </is>
      </c>
      <c r="E34" s="31">
        <v>8</v>
      </c>
      <c r="F34" s="30" t="inlineStr">
        <is>
          <t xml:space="preserve">8</t>
        </is>
      </c>
      <c r="G34" s="30" t="inlineStr">
        <is>
          <t xml:space="preserve">しのはら ゆう</t>
        </is>
      </c>
      <c r="H34" s="31">
        <v>2</v>
      </c>
      <c r="I34" s="30" t="inlineStr">
        <is>
          <t xml:space="preserve">ななせ りょう</t>
        </is>
      </c>
      <c r="J34" s="30" t="inlineStr">
        <is>
          <t xml:space="preserve">内野ゴロ</t>
        </is>
      </c>
      <c r="K34" s="30" t="inlineStr">
        <is>
          <t xml:space="preserve">遊撃</t>
        </is>
      </c>
      <c r="L34" s="31">
        <v>1</v>
      </c>
      <c r="M34" s="31">
        <v>0</v>
      </c>
      <c r="N34" s="31">
        <f>COUNTIFS('1球ごと'!$Y$6:$Y$214,$T34,'1球ごと'!$AC$6:$AC$214,$V34,'1球ごと'!$U$6:$U$214,"対象")</f>
        <v>3</v>
      </c>
      <c r="O34" s="31">
        <f>COUNTIFS('1球ごと'!$Y$6:$Y$214,$T34,'1球ごと'!$AC$6:$AC$214,$V34,'1球ごと'!$U$6:$U$214,"対象",'1球ごと'!$L$6:$L$214,"&gt;0")</f>
        <v>3</v>
      </c>
      <c r="P34" s="31">
        <f>N34-O34</f>
        <v>0</v>
      </c>
      <c r="Q34" s="34">
        <f>IF(O34=0,"",ROUND(SUMIFS('1球ごと'!$L$6:$L$214,'1球ごと'!$Y$6:$Y$214,$T34,'1球ごと'!$AC$6:$AC$214,$V34,'1球ごと'!$U$6:$U$214,"対象")/O34,1))</f>
        <v>106</v>
      </c>
      <c r="R34" s="31">
        <f>IF(O34=0,"",_xlfn.MAXIFS('1球ごと'!$L$6:$L$214,'1球ごと'!$Y$6:$Y$214,$T34,'1球ごと'!$AC$6:$AC$214,$V34,'1球ごと'!$U$6:$U$214,"対象"))</f>
        <v>110</v>
      </c>
      <c r="S34" s="30" t="inlineStr">
        <is>
          <t xml:space="preserve"/>
        </is>
      </c>
      <c r="T34" s="30" t="inlineStr">
        <is>
          <t xml:space="preserve">pa-029</t>
        </is>
      </c>
      <c r="U34" s="30" t="inlineStr">
        <is>
          <t xml:space="preserve"/>
        </is>
      </c>
      <c r="V34" s="30" t="inlineStr">
        <is>
          <t xml:space="preserve">away-8</t>
        </is>
      </c>
      <c r="W34" s="31">
        <v>0</v>
      </c>
      <c r="X34" s="31">
        <f>IF(OR(J34="四球",J34="申告敬遠",J34="死球",J34="犠打",J34="犠飛",J34="打撃妨害",J34="走塁妨害（打者走者）"),0,IF(OR(J34="内野ゴロ",J34="フライ",J34="ライナー",J34="三振",J34="空振り三振",J34="見逃し三振",J34="振逃",J34="振逃げ：アウト",J34="振逃げ：セーフ",J34="ゲッツー",J34="単打",J34="二塁打",J34="三塁打",J34="本塁打",J34="エラー",J34="野選",J34="守備妨害"),1,"未確認"))</f>
        <v>1</v>
      </c>
      <c r="Y34" s="31">
        <f>IF(J34="犠飛",1,0)</f>
        <v>0</v>
      </c>
      <c r="Z34" s="31">
        <f>IF(OR(J34="四球",J34="申告敬遠"),1,0)</f>
        <v>0</v>
      </c>
      <c r="AA34" s="31">
        <f>IF(J34="死球",1,0)</f>
        <v>0</v>
      </c>
      <c r="AB34" s="31">
        <f>IF(OR(J34="単打",J34="二塁打",J34="三塁打",J34="本塁打"),1,0)</f>
        <v>0</v>
      </c>
      <c r="AC34" s="31">
        <f>IF(OR(J34="三振",J34="空振り三振",J34="見逃し三振",J34="振逃",J34="振逃げ：アウト",J34="振逃げ：セーフ"),1,0)</f>
        <v>0</v>
      </c>
      <c r="AD34" s="30" t="inlineStr">
        <is>
          <t xml:space="preserve">home-1</t>
        </is>
      </c>
    </row>
    <row r="35" ht="28" customHeight="1">
      <c r="A35" s="15">
        <v>30</v>
      </c>
      <c r="B35" s="15">
        <v>4</v>
      </c>
      <c r="C35" s="12" t="inlineStr">
        <is>
          <t xml:space="preserve">裏</t>
        </is>
      </c>
      <c r="D35" s="12" t="inlineStr">
        <is>
          <t xml:space="preserve">つばめウイングス</t>
        </is>
      </c>
      <c r="E35" s="15">
        <v>4</v>
      </c>
      <c r="F35" s="12" t="inlineStr">
        <is>
          <t xml:space="preserve">4</t>
        </is>
      </c>
      <c r="G35" s="12" t="inlineStr">
        <is>
          <t xml:space="preserve">ふじの けい</t>
        </is>
      </c>
      <c r="H35" s="15">
        <v>2</v>
      </c>
      <c r="I35" s="12" t="inlineStr">
        <is>
          <t xml:space="preserve">あおい れん</t>
        </is>
      </c>
      <c r="J35" s="12" t="inlineStr">
        <is>
          <t xml:space="preserve">四球</t>
        </is>
      </c>
      <c r="K35" s="12" t="inlineStr">
        <is>
          <t xml:space="preserve"/>
        </is>
      </c>
      <c r="L35" s="15">
        <v>0</v>
      </c>
      <c r="M35" s="15">
        <v>0</v>
      </c>
      <c r="N35" s="15">
        <f>COUNTIFS('1球ごと'!$Y$6:$Y$214,$T35,'1球ごと'!$AC$6:$AC$214,$V35,'1球ごと'!$U$6:$U$214,"対象")</f>
        <v>6</v>
      </c>
      <c r="O35" s="15">
        <f>COUNTIFS('1球ごと'!$Y$6:$Y$214,$T35,'1球ごと'!$AC$6:$AC$214,$V35,'1球ごと'!$U$6:$U$214,"対象",'1球ごと'!$L$6:$L$214,"&gt;0")</f>
        <v>6</v>
      </c>
      <c r="P35" s="15">
        <f>N35-O35</f>
        <v>0</v>
      </c>
      <c r="Q35" s="16">
        <f>IF(O35=0,"",ROUND(SUMIFS('1球ごと'!$L$6:$L$214,'1球ごと'!$Y$6:$Y$214,$T35,'1球ごと'!$AC$6:$AC$214,$V35,'1球ごと'!$U$6:$U$214,"対象")/O35,1))</f>
        <v>103.3</v>
      </c>
      <c r="R35" s="15">
        <f>IF(O35=0,"",_xlfn.MAXIFS('1球ごと'!$L$6:$L$214,'1球ごと'!$Y$6:$Y$214,$T35,'1球ごと'!$AC$6:$AC$214,$V35,'1球ごと'!$U$6:$U$214,"対象"))</f>
        <v>108</v>
      </c>
      <c r="S35" s="12" t="inlineStr">
        <is>
          <t xml:space="preserve"/>
        </is>
      </c>
      <c r="T35" s="12" t="inlineStr">
        <is>
          <t xml:space="preserve">pa-030</t>
        </is>
      </c>
      <c r="U35" s="12" t="inlineStr">
        <is>
          <t xml:space="preserve"/>
        </is>
      </c>
      <c r="V35" s="12" t="inlineStr">
        <is>
          <t xml:space="preserve">home-4</t>
        </is>
      </c>
      <c r="W35" s="15">
        <v>0</v>
      </c>
      <c r="X35" s="15">
        <f>IF(OR(J35="四球",J35="申告敬遠",J35="死球",J35="犠打",J35="犠飛",J35="打撃妨害",J35="走塁妨害（打者走者）"),0,IF(OR(J35="内野ゴロ",J35="フライ",J35="ライナー",J35="三振",J35="空振り三振",J35="見逃し三振",J35="振逃",J35="振逃げ：アウト",J35="振逃げ：セーフ",J35="ゲッツー",J35="単打",J35="二塁打",J35="三塁打",J35="本塁打",J35="エラー",J35="野選",J35="守備妨害"),1,"未確認"))</f>
        <v>0</v>
      </c>
      <c r="Y35" s="15">
        <f>IF(J35="犠飛",1,0)</f>
        <v>0</v>
      </c>
      <c r="Z35" s="15">
        <f>IF(OR(J35="四球",J35="申告敬遠"),1,0)</f>
        <v>1</v>
      </c>
      <c r="AA35" s="15">
        <f>IF(J35="死球",1,0)</f>
        <v>0</v>
      </c>
      <c r="AB35" s="15">
        <f>IF(OR(J35="単打",J35="二塁打",J35="三塁打",J35="本塁打"),1,0)</f>
        <v>0</v>
      </c>
      <c r="AC35" s="15">
        <f>IF(OR(J35="三振",J35="空振り三振",J35="見逃し三振",J35="振逃",J35="振逃げ：アウト",J35="振逃げ：セーフ"),1,0)</f>
        <v>0</v>
      </c>
      <c r="AD35" s="12" t="inlineStr">
        <is>
          <t xml:space="preserve">away-1</t>
        </is>
      </c>
    </row>
    <row r="36" ht="28" customHeight="1">
      <c r="A36" s="31">
        <v>31</v>
      </c>
      <c r="B36" s="31">
        <v>4</v>
      </c>
      <c r="C36" s="30" t="inlineStr">
        <is>
          <t xml:space="preserve">裏</t>
        </is>
      </c>
      <c r="D36" s="30" t="inlineStr">
        <is>
          <t xml:space="preserve">つばめウイングス</t>
        </is>
      </c>
      <c r="E36" s="31">
        <v>5</v>
      </c>
      <c r="F36" s="30" t="inlineStr">
        <is>
          <t xml:space="preserve">5</t>
        </is>
      </c>
      <c r="G36" s="30" t="inlineStr">
        <is>
          <t xml:space="preserve">たちばな いおり</t>
        </is>
      </c>
      <c r="H36" s="31">
        <v>2</v>
      </c>
      <c r="I36" s="30" t="inlineStr">
        <is>
          <t xml:space="preserve">あおい れん</t>
        </is>
      </c>
      <c r="J36" s="24" t="inlineStr">
        <is>
          <t xml:space="preserve">三塁打</t>
        </is>
      </c>
      <c r="K36" s="30" t="inlineStr">
        <is>
          <t xml:space="preserve">中堅</t>
        </is>
      </c>
      <c r="L36" s="31">
        <v>0</v>
      </c>
      <c r="M36" s="31">
        <v>1</v>
      </c>
      <c r="N36" s="31">
        <f>COUNTIFS('1球ごと'!$Y$6:$Y$214,$T36,'1球ごと'!$AC$6:$AC$214,$V36,'1球ごと'!$U$6:$U$214,"対象")</f>
        <v>2</v>
      </c>
      <c r="O36" s="31">
        <f>COUNTIFS('1球ごと'!$Y$6:$Y$214,$T36,'1球ごと'!$AC$6:$AC$214,$V36,'1球ごと'!$U$6:$U$214,"対象",'1球ごと'!$L$6:$L$214,"&gt;0")</f>
        <v>2</v>
      </c>
      <c r="P36" s="31">
        <f>N36-O36</f>
        <v>0</v>
      </c>
      <c r="Q36" s="34">
        <f>IF(O36=0,"",ROUND(SUMIFS('1球ごと'!$L$6:$L$214,'1球ごと'!$Y$6:$Y$214,$T36,'1球ごと'!$AC$6:$AC$214,$V36,'1球ごと'!$U$6:$U$214,"対象")/O36,1))</f>
        <v>102</v>
      </c>
      <c r="R36" s="31">
        <f>IF(O36=0,"",_xlfn.MAXIFS('1球ごと'!$L$6:$L$214,'1球ごと'!$Y$6:$Y$214,$T36,'1球ごと'!$AC$6:$AC$214,$V36,'1球ごと'!$U$6:$U$214,"対象"))</f>
        <v>104</v>
      </c>
      <c r="S36" s="30" t="inlineStr">
        <is>
          <t xml:space="preserve"/>
        </is>
      </c>
      <c r="T36" s="30" t="inlineStr">
        <is>
          <t xml:space="preserve">pa-031</t>
        </is>
      </c>
      <c r="U36" s="30" t="inlineStr">
        <is>
          <t xml:space="preserve"/>
        </is>
      </c>
      <c r="V36" s="30" t="inlineStr">
        <is>
          <t xml:space="preserve">home-5</t>
        </is>
      </c>
      <c r="W36" s="31">
        <v>1</v>
      </c>
      <c r="X36" s="31">
        <f>IF(OR(J36="四球",J36="申告敬遠",J36="死球",J36="犠打",J36="犠飛",J36="打撃妨害",J36="走塁妨害（打者走者）"),0,IF(OR(J36="内野ゴロ",J36="フライ",J36="ライナー",J36="三振",J36="空振り三振",J36="見逃し三振",J36="振逃",J36="振逃げ：アウト",J36="振逃げ：セーフ",J36="ゲッツー",J36="単打",J36="二塁打",J36="三塁打",J36="本塁打",J36="エラー",J36="野選",J36="守備妨害"),1,"未確認"))</f>
        <v>1</v>
      </c>
      <c r="Y36" s="31">
        <f>IF(J36="犠飛",1,0)</f>
        <v>0</v>
      </c>
      <c r="Z36" s="31">
        <f>IF(OR(J36="四球",J36="申告敬遠"),1,0)</f>
        <v>0</v>
      </c>
      <c r="AA36" s="31">
        <f>IF(J36="死球",1,0)</f>
        <v>0</v>
      </c>
      <c r="AB36" s="31">
        <f>IF(OR(J36="単打",J36="二塁打",J36="三塁打",J36="本塁打"),1,0)</f>
        <v>1</v>
      </c>
      <c r="AC36" s="31">
        <f>IF(OR(J36="三振",J36="空振り三振",J36="見逃し三振",J36="振逃",J36="振逃げ：アウト",J36="振逃げ：セーフ"),1,0)</f>
        <v>0</v>
      </c>
      <c r="AD36" s="30" t="inlineStr">
        <is>
          <t xml:space="preserve">away-1</t>
        </is>
      </c>
    </row>
    <row r="37" ht="28" customHeight="1">
      <c r="A37" s="15">
        <v>32</v>
      </c>
      <c r="B37" s="15">
        <v>4</v>
      </c>
      <c r="C37" s="12" t="inlineStr">
        <is>
          <t xml:space="preserve">裏</t>
        </is>
      </c>
      <c r="D37" s="12" t="inlineStr">
        <is>
          <t xml:space="preserve">つばめウイングス</t>
        </is>
      </c>
      <c r="E37" s="15">
        <v>6</v>
      </c>
      <c r="F37" s="12" t="inlineStr">
        <is>
          <t xml:space="preserve">6</t>
        </is>
      </c>
      <c r="G37" s="12" t="inlineStr">
        <is>
          <t xml:space="preserve">さわだ なお</t>
        </is>
      </c>
      <c r="H37" s="15">
        <v>2</v>
      </c>
      <c r="I37" s="12" t="inlineStr">
        <is>
          <t xml:space="preserve">あおい れん</t>
        </is>
      </c>
      <c r="J37" s="24" t="inlineStr">
        <is>
          <t xml:space="preserve">単打</t>
        </is>
      </c>
      <c r="K37" s="12" t="inlineStr">
        <is>
          <t xml:space="preserve">右翼</t>
        </is>
      </c>
      <c r="L37" s="15">
        <v>0</v>
      </c>
      <c r="M37" s="15">
        <v>1</v>
      </c>
      <c r="N37" s="15">
        <f>COUNTIFS('1球ごと'!$Y$6:$Y$214,$T37,'1球ごと'!$AC$6:$AC$214,$V37,'1球ごと'!$U$6:$U$214,"対象")</f>
        <v>3</v>
      </c>
      <c r="O37" s="15">
        <f>COUNTIFS('1球ごと'!$Y$6:$Y$214,$T37,'1球ごと'!$AC$6:$AC$214,$V37,'1球ごと'!$U$6:$U$214,"対象",'1球ごと'!$L$6:$L$214,"&gt;0")</f>
        <v>3</v>
      </c>
      <c r="P37" s="15">
        <f>N37-O37</f>
        <v>0</v>
      </c>
      <c r="Q37" s="16">
        <f>IF(O37=0,"",ROUND(SUMIFS('1球ごと'!$L$6:$L$214,'1球ごと'!$Y$6:$Y$214,$T37,'1球ごと'!$AC$6:$AC$214,$V37,'1球ごと'!$U$6:$U$214,"対象")/O37,1))</f>
        <v>103</v>
      </c>
      <c r="R37" s="15">
        <f>IF(O37=0,"",_xlfn.MAXIFS('1球ごと'!$L$6:$L$214,'1球ごと'!$Y$6:$Y$214,$T37,'1球ごと'!$AC$6:$AC$214,$V37,'1球ごと'!$U$6:$U$214,"対象"))</f>
        <v>107</v>
      </c>
      <c r="S37" s="12" t="inlineStr">
        <is>
          <t xml:space="preserve"/>
        </is>
      </c>
      <c r="T37" s="12" t="inlineStr">
        <is>
          <t xml:space="preserve">pa-032</t>
        </is>
      </c>
      <c r="U37" s="12" t="inlineStr">
        <is>
          <t xml:space="preserve"/>
        </is>
      </c>
      <c r="V37" s="12" t="inlineStr">
        <is>
          <t xml:space="preserve">home-6</t>
        </is>
      </c>
      <c r="W37" s="15">
        <v>1</v>
      </c>
      <c r="X37" s="15">
        <f>IF(OR(J37="四球",J37="申告敬遠",J37="死球",J37="犠打",J37="犠飛",J37="打撃妨害",J37="走塁妨害（打者走者）"),0,IF(OR(J37="内野ゴロ",J37="フライ",J37="ライナー",J37="三振",J37="空振り三振",J37="見逃し三振",J37="振逃",J37="振逃げ：アウト",J37="振逃げ：セーフ",J37="ゲッツー",J37="単打",J37="二塁打",J37="三塁打",J37="本塁打",J37="エラー",J37="野選",J37="守備妨害"),1,"未確認"))</f>
        <v>1</v>
      </c>
      <c r="Y37" s="15">
        <f>IF(J37="犠飛",1,0)</f>
        <v>0</v>
      </c>
      <c r="Z37" s="15">
        <f>IF(OR(J37="四球",J37="申告敬遠"),1,0)</f>
        <v>0</v>
      </c>
      <c r="AA37" s="15">
        <f>IF(J37="死球",1,0)</f>
        <v>0</v>
      </c>
      <c r="AB37" s="15">
        <f>IF(OR(J37="単打",J37="二塁打",J37="三塁打",J37="本塁打"),1,0)</f>
        <v>1</v>
      </c>
      <c r="AC37" s="15">
        <f>IF(OR(J37="三振",J37="空振り三振",J37="見逃し三振",J37="振逃",J37="振逃げ：アウト",J37="振逃げ：セーフ"),1,0)</f>
        <v>0</v>
      </c>
      <c r="AD37" s="12" t="inlineStr">
        <is>
          <t xml:space="preserve">away-1</t>
        </is>
      </c>
    </row>
    <row r="38" ht="28" customHeight="1">
      <c r="A38" s="31">
        <v>33</v>
      </c>
      <c r="B38" s="31">
        <v>4</v>
      </c>
      <c r="C38" s="30" t="inlineStr">
        <is>
          <t xml:space="preserve">裏</t>
        </is>
      </c>
      <c r="D38" s="30" t="inlineStr">
        <is>
          <t xml:space="preserve">つばめウイングス</t>
        </is>
      </c>
      <c r="E38" s="31">
        <v>7</v>
      </c>
      <c r="F38" s="30" t="inlineStr">
        <is>
          <t xml:space="preserve">7</t>
        </is>
      </c>
      <c r="G38" s="30" t="inlineStr">
        <is>
          <t xml:space="preserve">ひなた あお</t>
        </is>
      </c>
      <c r="H38" s="31">
        <v>2</v>
      </c>
      <c r="I38" s="30" t="inlineStr">
        <is>
          <t xml:space="preserve">あおい れん</t>
        </is>
      </c>
      <c r="J38" s="30" t="inlineStr">
        <is>
          <t xml:space="preserve">フライ</t>
        </is>
      </c>
      <c r="K38" s="30" t="inlineStr">
        <is>
          <t xml:space="preserve">中堅</t>
        </is>
      </c>
      <c r="L38" s="31">
        <v>1</v>
      </c>
      <c r="M38" s="31">
        <v>0</v>
      </c>
      <c r="N38" s="31">
        <f>COUNTIFS('1球ごと'!$Y$6:$Y$214,$T38,'1球ごと'!$AC$6:$AC$214,$V38,'1球ごと'!$U$6:$U$214,"対象")</f>
        <v>4</v>
      </c>
      <c r="O38" s="31">
        <f>COUNTIFS('1球ごと'!$Y$6:$Y$214,$T38,'1球ごと'!$AC$6:$AC$214,$V38,'1球ごと'!$U$6:$U$214,"対象",'1球ごと'!$L$6:$L$214,"&gt;0")</f>
        <v>4</v>
      </c>
      <c r="P38" s="31">
        <f>N38-O38</f>
        <v>0</v>
      </c>
      <c r="Q38" s="34">
        <f>IF(O38=0,"",ROUND(SUMIFS('1球ごと'!$L$6:$L$214,'1球ごと'!$Y$6:$Y$214,$T38,'1球ごと'!$AC$6:$AC$214,$V38,'1球ごと'!$U$6:$U$214,"対象")/O38,1))</f>
        <v>102.8</v>
      </c>
      <c r="R38" s="31">
        <f>IF(O38=0,"",_xlfn.MAXIFS('1球ごと'!$L$6:$L$214,'1球ごと'!$Y$6:$Y$214,$T38,'1球ごと'!$AC$6:$AC$214,$V38,'1球ごと'!$U$6:$U$214,"対象"))</f>
        <v>106</v>
      </c>
      <c r="S38" s="30" t="inlineStr">
        <is>
          <t xml:space="preserve"/>
        </is>
      </c>
      <c r="T38" s="30" t="inlineStr">
        <is>
          <t xml:space="preserve">pa-033</t>
        </is>
      </c>
      <c r="U38" s="30" t="inlineStr">
        <is>
          <t xml:space="preserve"/>
        </is>
      </c>
      <c r="V38" s="30" t="inlineStr">
        <is>
          <t xml:space="preserve">home-7</t>
        </is>
      </c>
      <c r="W38" s="31">
        <v>0</v>
      </c>
      <c r="X38" s="31">
        <f>IF(OR(J38="四球",J38="申告敬遠",J38="死球",J38="犠打",J38="犠飛",J38="打撃妨害",J38="走塁妨害（打者走者）"),0,IF(OR(J38="内野ゴロ",J38="フライ",J38="ライナー",J38="三振",J38="空振り三振",J38="見逃し三振",J38="振逃",J38="振逃げ：アウト",J38="振逃げ：セーフ",J38="ゲッツー",J38="単打",J38="二塁打",J38="三塁打",J38="本塁打",J38="エラー",J38="野選",J38="守備妨害"),1,"未確認"))</f>
        <v>1</v>
      </c>
      <c r="Y38" s="31">
        <f>IF(J38="犠飛",1,0)</f>
        <v>0</v>
      </c>
      <c r="Z38" s="31">
        <f>IF(OR(J38="四球",J38="申告敬遠"),1,0)</f>
        <v>0</v>
      </c>
      <c r="AA38" s="31">
        <f>IF(J38="死球",1,0)</f>
        <v>0</v>
      </c>
      <c r="AB38" s="31">
        <f>IF(OR(J38="単打",J38="二塁打",J38="三塁打",J38="本塁打"),1,0)</f>
        <v>0</v>
      </c>
      <c r="AC38" s="31">
        <f>IF(OR(J38="三振",J38="空振り三振",J38="見逃し三振",J38="振逃",J38="振逃げ：アウト",J38="振逃げ：セーフ"),1,0)</f>
        <v>0</v>
      </c>
      <c r="AD38" s="30" t="inlineStr">
        <is>
          <t xml:space="preserve">away-1</t>
        </is>
      </c>
    </row>
    <row r="39" ht="28" customHeight="1">
      <c r="A39" s="15">
        <v>34</v>
      </c>
      <c r="B39" s="15">
        <v>4</v>
      </c>
      <c r="C39" s="12" t="inlineStr">
        <is>
          <t xml:space="preserve">裏</t>
        </is>
      </c>
      <c r="D39" s="12" t="inlineStr">
        <is>
          <t xml:space="preserve">つばめウイングス</t>
        </is>
      </c>
      <c r="E39" s="15">
        <v>8</v>
      </c>
      <c r="F39" s="12" t="inlineStr">
        <is>
          <t xml:space="preserve">8</t>
        </is>
      </c>
      <c r="G39" s="12" t="inlineStr">
        <is>
          <t xml:space="preserve">つきしま りつ</t>
        </is>
      </c>
      <c r="H39" s="15">
        <v>2</v>
      </c>
      <c r="I39" s="12" t="inlineStr">
        <is>
          <t xml:space="preserve">あおい れん</t>
        </is>
      </c>
      <c r="J39" s="12" t="inlineStr">
        <is>
          <t xml:space="preserve">空振り三振</t>
        </is>
      </c>
      <c r="K39" s="12" t="inlineStr">
        <is>
          <t xml:space="preserve"/>
        </is>
      </c>
      <c r="L39" s="15">
        <v>1</v>
      </c>
      <c r="M39" s="15">
        <v>0</v>
      </c>
      <c r="N39" s="15">
        <f>COUNTIFS('1球ごと'!$Y$6:$Y$214,$T39,'1球ごと'!$AC$6:$AC$214,$V39,'1球ごと'!$U$6:$U$214,"対象")</f>
        <v>4</v>
      </c>
      <c r="O39" s="15">
        <f>COUNTIFS('1球ごと'!$Y$6:$Y$214,$T39,'1球ごと'!$AC$6:$AC$214,$V39,'1球ごと'!$U$6:$U$214,"対象",'1球ごと'!$L$6:$L$214,"&gt;0")</f>
        <v>4</v>
      </c>
      <c r="P39" s="15">
        <f>N39-O39</f>
        <v>0</v>
      </c>
      <c r="Q39" s="16">
        <f>IF(O39=0,"",ROUND(SUMIFS('1球ごと'!$L$6:$L$214,'1球ごと'!$Y$6:$Y$214,$T39,'1球ごと'!$AC$6:$AC$214,$V39,'1球ごと'!$U$6:$U$214,"対象")/O39,1))</f>
        <v>103.3</v>
      </c>
      <c r="R39" s="15">
        <f>IF(O39=0,"",_xlfn.MAXIFS('1球ごと'!$L$6:$L$214,'1球ごと'!$Y$6:$Y$214,$T39,'1球ごと'!$AC$6:$AC$214,$V39,'1球ごと'!$U$6:$U$214,"対象"))</f>
        <v>108</v>
      </c>
      <c r="S39" s="12" t="inlineStr">
        <is>
          <t xml:space="preserve"/>
        </is>
      </c>
      <c r="T39" s="12" t="inlineStr">
        <is>
          <t xml:space="preserve">pa-034</t>
        </is>
      </c>
      <c r="U39" s="12" t="inlineStr">
        <is>
          <t xml:space="preserve"/>
        </is>
      </c>
      <c r="V39" s="12" t="inlineStr">
        <is>
          <t xml:space="preserve">home-8</t>
        </is>
      </c>
      <c r="W39" s="15">
        <v>0</v>
      </c>
      <c r="X39" s="15">
        <f>IF(OR(J39="四球",J39="申告敬遠",J39="死球",J39="犠打",J39="犠飛",J39="打撃妨害",J39="走塁妨害（打者走者）"),0,IF(OR(J39="内野ゴロ",J39="フライ",J39="ライナー",J39="三振",J39="空振り三振",J39="見逃し三振",J39="振逃",J39="振逃げ：アウト",J39="振逃げ：セーフ",J39="ゲッツー",J39="単打",J39="二塁打",J39="三塁打",J39="本塁打",J39="エラー",J39="野選",J39="守備妨害"),1,"未確認"))</f>
        <v>1</v>
      </c>
      <c r="Y39" s="15">
        <f>IF(J39="犠飛",1,0)</f>
        <v>0</v>
      </c>
      <c r="Z39" s="15">
        <f>IF(OR(J39="四球",J39="申告敬遠"),1,0)</f>
        <v>0</v>
      </c>
      <c r="AA39" s="15">
        <f>IF(J39="死球",1,0)</f>
        <v>0</v>
      </c>
      <c r="AB39" s="15">
        <f>IF(OR(J39="単打",J39="二塁打",J39="三塁打",J39="本塁打"),1,0)</f>
        <v>0</v>
      </c>
      <c r="AC39" s="15">
        <f>IF(OR(J39="三振",J39="空振り三振",J39="見逃し三振",J39="振逃",J39="振逃げ：アウト",J39="振逃げ：セーフ"),1,0)</f>
        <v>1</v>
      </c>
      <c r="AD39" s="12" t="inlineStr">
        <is>
          <t xml:space="preserve">away-1</t>
        </is>
      </c>
    </row>
    <row r="40" ht="28" customHeight="1">
      <c r="A40" s="31">
        <v>35</v>
      </c>
      <c r="B40" s="31">
        <v>4</v>
      </c>
      <c r="C40" s="30" t="inlineStr">
        <is>
          <t xml:space="preserve">裏</t>
        </is>
      </c>
      <c r="D40" s="30" t="inlineStr">
        <is>
          <t xml:space="preserve">つばめウイングス</t>
        </is>
      </c>
      <c r="E40" s="31">
        <v>9</v>
      </c>
      <c r="F40" s="30" t="inlineStr">
        <is>
          <t xml:space="preserve">9</t>
        </is>
      </c>
      <c r="G40" s="30" t="inlineStr">
        <is>
          <t xml:space="preserve">はるき ゆうと</t>
        </is>
      </c>
      <c r="H40" s="31">
        <v>2</v>
      </c>
      <c r="I40" s="30" t="inlineStr">
        <is>
          <t xml:space="preserve">あおい れん</t>
        </is>
      </c>
      <c r="J40" s="30" t="inlineStr">
        <is>
          <t xml:space="preserve">内野ゴロ</t>
        </is>
      </c>
      <c r="K40" s="30" t="inlineStr">
        <is>
          <t xml:space="preserve">遊撃</t>
        </is>
      </c>
      <c r="L40" s="31">
        <v>1</v>
      </c>
      <c r="M40" s="31">
        <v>0</v>
      </c>
      <c r="N40" s="31">
        <f>COUNTIFS('1球ごと'!$Y$6:$Y$214,$T40,'1球ごと'!$AC$6:$AC$214,$V40,'1球ごと'!$U$6:$U$214,"対象")</f>
        <v>3</v>
      </c>
      <c r="O40" s="31">
        <f>COUNTIFS('1球ごと'!$Y$6:$Y$214,$T40,'1球ごと'!$AC$6:$AC$214,$V40,'1球ごと'!$U$6:$U$214,"対象",'1球ごと'!$L$6:$L$214,"&gt;0")</f>
        <v>3</v>
      </c>
      <c r="P40" s="31">
        <f>N40-O40</f>
        <v>0</v>
      </c>
      <c r="Q40" s="34">
        <f>IF(O40=0,"",ROUND(SUMIFS('1球ごと'!$L$6:$L$214,'1球ごと'!$Y$6:$Y$214,$T40,'1球ごと'!$AC$6:$AC$214,$V40,'1球ごと'!$U$6:$U$214,"対象")/O40,1))</f>
        <v>103</v>
      </c>
      <c r="R40" s="31">
        <f>IF(O40=0,"",_xlfn.MAXIFS('1球ごと'!$L$6:$L$214,'1球ごと'!$Y$6:$Y$214,$T40,'1球ごと'!$AC$6:$AC$214,$V40,'1球ごと'!$U$6:$U$214,"対象"))</f>
        <v>107</v>
      </c>
      <c r="S40" s="30" t="inlineStr">
        <is>
          <t xml:space="preserve"/>
        </is>
      </c>
      <c r="T40" s="30" t="inlineStr">
        <is>
          <t xml:space="preserve">pa-035</t>
        </is>
      </c>
      <c r="U40" s="30" t="inlineStr">
        <is>
          <t xml:space="preserve"/>
        </is>
      </c>
      <c r="V40" s="30" t="inlineStr">
        <is>
          <t xml:space="preserve">home-9</t>
        </is>
      </c>
      <c r="W40" s="31">
        <v>0</v>
      </c>
      <c r="X40" s="31">
        <f>IF(OR(J40="四球",J40="申告敬遠",J40="死球",J40="犠打",J40="犠飛",J40="打撃妨害",J40="走塁妨害（打者走者）"),0,IF(OR(J40="内野ゴロ",J40="フライ",J40="ライナー",J40="三振",J40="空振り三振",J40="見逃し三振",J40="振逃",J40="振逃げ：アウト",J40="振逃げ：セーフ",J40="ゲッツー",J40="単打",J40="二塁打",J40="三塁打",J40="本塁打",J40="エラー",J40="野選",J40="守備妨害"),1,"未確認"))</f>
        <v>1</v>
      </c>
      <c r="Y40" s="31">
        <f>IF(J40="犠飛",1,0)</f>
        <v>0</v>
      </c>
      <c r="Z40" s="31">
        <f>IF(OR(J40="四球",J40="申告敬遠"),1,0)</f>
        <v>0</v>
      </c>
      <c r="AA40" s="31">
        <f>IF(J40="死球",1,0)</f>
        <v>0</v>
      </c>
      <c r="AB40" s="31">
        <f>IF(OR(J40="単打",J40="二塁打",J40="三塁打",J40="本塁打"),1,0)</f>
        <v>0</v>
      </c>
      <c r="AC40" s="31">
        <f>IF(OR(J40="三振",J40="空振り三振",J40="見逃し三振",J40="振逃",J40="振逃げ：アウト",J40="振逃げ：セーフ"),1,0)</f>
        <v>0</v>
      </c>
      <c r="AD40" s="30" t="inlineStr">
        <is>
          <t xml:space="preserve">away-1</t>
        </is>
      </c>
    </row>
    <row r="41" ht="28" customHeight="1">
      <c r="A41" s="15">
        <v>36</v>
      </c>
      <c r="B41" s="15">
        <v>5</v>
      </c>
      <c r="C41" s="12" t="inlineStr">
        <is>
          <t xml:space="preserve">表</t>
        </is>
      </c>
      <c r="D41" s="12" t="inlineStr">
        <is>
          <t xml:space="preserve">うぐいすスターズ</t>
        </is>
      </c>
      <c r="E41" s="15">
        <v>9</v>
      </c>
      <c r="F41" s="12" t="inlineStr">
        <is>
          <t xml:space="preserve">9</t>
        </is>
      </c>
      <c r="G41" s="12" t="inlineStr">
        <is>
          <t xml:space="preserve">ほしの かい</t>
        </is>
      </c>
      <c r="H41" s="15">
        <v>2</v>
      </c>
      <c r="I41" s="12" t="inlineStr">
        <is>
          <t xml:space="preserve">なつめ こう</t>
        </is>
      </c>
      <c r="J41" s="12" t="inlineStr">
        <is>
          <t xml:space="preserve">死球</t>
        </is>
      </c>
      <c r="K41" s="12" t="inlineStr">
        <is>
          <t xml:space="preserve"/>
        </is>
      </c>
      <c r="L41" s="15">
        <v>0</v>
      </c>
      <c r="M41" s="15">
        <v>0</v>
      </c>
      <c r="N41" s="15">
        <f>COUNTIFS('1球ごと'!$Y$6:$Y$214,$T41,'1球ごと'!$AC$6:$AC$214,$V41,'1球ごと'!$U$6:$U$214,"対象")</f>
        <v>2</v>
      </c>
      <c r="O41" s="15">
        <f>COUNTIFS('1球ごと'!$Y$6:$Y$214,$T41,'1球ごと'!$AC$6:$AC$214,$V41,'1球ごと'!$U$6:$U$214,"対象",'1球ごと'!$L$6:$L$214,"&gt;0")</f>
        <v>2</v>
      </c>
      <c r="P41" s="15">
        <f>N41-O41</f>
        <v>0</v>
      </c>
      <c r="Q41" s="16">
        <f>IF(O41=0,"",ROUND(SUMIFS('1球ごと'!$L$6:$L$214,'1球ごと'!$Y$6:$Y$214,$T41,'1球ごと'!$AC$6:$AC$214,$V41,'1球ごと'!$U$6:$U$214,"対象")/O41,1))</f>
        <v>110.5</v>
      </c>
      <c r="R41" s="15">
        <f>IF(O41=0,"",_xlfn.MAXIFS('1球ごと'!$L$6:$L$214,'1球ごと'!$Y$6:$Y$214,$T41,'1球ごと'!$AC$6:$AC$214,$V41,'1球ごと'!$U$6:$U$214,"対象"))</f>
        <v>114</v>
      </c>
      <c r="S41" s="12" t="inlineStr">
        <is>
          <t xml:space="preserve"/>
        </is>
      </c>
      <c r="T41" s="12" t="inlineStr">
        <is>
          <t xml:space="preserve">pa-036</t>
        </is>
      </c>
      <c r="U41" s="12" t="inlineStr">
        <is>
          <t xml:space="preserve"/>
        </is>
      </c>
      <c r="V41" s="12" t="inlineStr">
        <is>
          <t xml:space="preserve">away-9</t>
        </is>
      </c>
      <c r="W41" s="15">
        <v>0</v>
      </c>
      <c r="X41" s="15">
        <f>IF(OR(J41="四球",J41="申告敬遠",J41="死球",J41="犠打",J41="犠飛",J41="打撃妨害",J41="走塁妨害（打者走者）"),0,IF(OR(J41="内野ゴロ",J41="フライ",J41="ライナー",J41="三振",J41="空振り三振",J41="見逃し三振",J41="振逃",J41="振逃げ：アウト",J41="振逃げ：セーフ",J41="ゲッツー",J41="単打",J41="二塁打",J41="三塁打",J41="本塁打",J41="エラー",J41="野選",J41="守備妨害"),1,"未確認"))</f>
        <v>0</v>
      </c>
      <c r="Y41" s="15">
        <f>IF(J41="犠飛",1,0)</f>
        <v>0</v>
      </c>
      <c r="Z41" s="15">
        <f>IF(OR(J41="四球",J41="申告敬遠"),1,0)</f>
        <v>0</v>
      </c>
      <c r="AA41" s="15">
        <f>IF(J41="死球",1,0)</f>
        <v>1</v>
      </c>
      <c r="AB41" s="15">
        <f>IF(OR(J41="単打",J41="二塁打",J41="三塁打",J41="本塁打"),1,0)</f>
        <v>0</v>
      </c>
      <c r="AC41" s="15">
        <f>IF(OR(J41="三振",J41="空振り三振",J41="見逃し三振",J41="振逃",J41="振逃げ：アウト",J41="振逃げ：セーフ"),1,0)</f>
        <v>0</v>
      </c>
      <c r="AD41" s="12" t="inlineStr">
        <is>
          <t xml:space="preserve">home-10</t>
        </is>
      </c>
    </row>
    <row r="42" ht="28" customHeight="1">
      <c r="A42" s="31">
        <v>37</v>
      </c>
      <c r="B42" s="31">
        <v>5</v>
      </c>
      <c r="C42" s="30" t="inlineStr">
        <is>
          <t xml:space="preserve">表</t>
        </is>
      </c>
      <c r="D42" s="30" t="inlineStr">
        <is>
          <t xml:space="preserve">うぐいすスターズ</t>
        </is>
      </c>
      <c r="E42" s="31">
        <v>1</v>
      </c>
      <c r="F42" s="30" t="inlineStr">
        <is>
          <t xml:space="preserve">10</t>
        </is>
      </c>
      <c r="G42" s="30" t="inlineStr">
        <is>
          <t xml:space="preserve">みずの そう</t>
        </is>
      </c>
      <c r="H42" s="31">
        <v>1</v>
      </c>
      <c r="I42" s="30" t="inlineStr">
        <is>
          <t xml:space="preserve">なつめ こう</t>
        </is>
      </c>
      <c r="J42" s="24" t="inlineStr">
        <is>
          <t xml:space="preserve">二塁打</t>
        </is>
      </c>
      <c r="K42" s="30" t="inlineStr">
        <is>
          <t xml:space="preserve">中堅</t>
        </is>
      </c>
      <c r="L42" s="31">
        <v>0</v>
      </c>
      <c r="M42" s="31">
        <v>0</v>
      </c>
      <c r="N42" s="31">
        <f>COUNTIFS('1球ごと'!$Y$6:$Y$214,$T42,'1球ごと'!$AC$6:$AC$214,$V42,'1球ごと'!$U$6:$U$214,"対象")</f>
        <v>2</v>
      </c>
      <c r="O42" s="31">
        <f>COUNTIFS('1球ごと'!$Y$6:$Y$214,$T42,'1球ごと'!$AC$6:$AC$214,$V42,'1球ごと'!$U$6:$U$214,"対象",'1球ごと'!$L$6:$L$214,"&gt;0")</f>
        <v>2</v>
      </c>
      <c r="P42" s="31">
        <f>N42-O42</f>
        <v>0</v>
      </c>
      <c r="Q42" s="34">
        <f>IF(O42=0,"",ROUND(SUMIFS('1球ごと'!$L$6:$L$214,'1球ごと'!$Y$6:$Y$214,$T42,'1球ごと'!$AC$6:$AC$214,$V42,'1球ごと'!$U$6:$U$214,"対象")/O42,1))</f>
        <v>113.5</v>
      </c>
      <c r="R42" s="31">
        <f>IF(O42=0,"",_xlfn.MAXIFS('1球ごと'!$L$6:$L$214,'1球ごと'!$Y$6:$Y$214,$T42,'1球ごと'!$AC$6:$AC$214,$V42,'1球ごと'!$U$6:$U$214,"対象"))</f>
        <v>117</v>
      </c>
      <c r="S42" s="30" t="inlineStr">
        <is>
          <t xml:space="preserve"/>
        </is>
      </c>
      <c r="T42" s="30" t="inlineStr">
        <is>
          <t xml:space="preserve">pa-037</t>
        </is>
      </c>
      <c r="U42" s="30" t="inlineStr">
        <is>
          <t xml:space="preserve"/>
        </is>
      </c>
      <c r="V42" s="30" t="inlineStr">
        <is>
          <t xml:space="preserve">away-10</t>
        </is>
      </c>
      <c r="W42" s="31">
        <v>0</v>
      </c>
      <c r="X42" s="31">
        <f>IF(OR(J42="四球",J42="申告敬遠",J42="死球",J42="犠打",J42="犠飛",J42="打撃妨害",J42="走塁妨害（打者走者）"),0,IF(OR(J42="内野ゴロ",J42="フライ",J42="ライナー",J42="三振",J42="空振り三振",J42="見逃し三振",J42="振逃",J42="振逃げ：アウト",J42="振逃げ：セーフ",J42="ゲッツー",J42="単打",J42="二塁打",J42="三塁打",J42="本塁打",J42="エラー",J42="野選",J42="守備妨害"),1,"未確認"))</f>
        <v>1</v>
      </c>
      <c r="Y42" s="31">
        <f>IF(J42="犠飛",1,0)</f>
        <v>0</v>
      </c>
      <c r="Z42" s="31">
        <f>IF(OR(J42="四球",J42="申告敬遠"),1,0)</f>
        <v>0</v>
      </c>
      <c r="AA42" s="31">
        <f>IF(J42="死球",1,0)</f>
        <v>0</v>
      </c>
      <c r="AB42" s="31">
        <f>IF(OR(J42="単打",J42="二塁打",J42="三塁打",J42="本塁打"),1,0)</f>
        <v>1</v>
      </c>
      <c r="AC42" s="31">
        <f>IF(OR(J42="三振",J42="空振り三振",J42="見逃し三振",J42="振逃",J42="振逃げ：アウト",J42="振逃げ：セーフ"),1,0)</f>
        <v>0</v>
      </c>
      <c r="AD42" s="30" t="inlineStr">
        <is>
          <t xml:space="preserve">home-10</t>
        </is>
      </c>
    </row>
    <row r="43" ht="28" customHeight="1">
      <c r="A43" s="15">
        <v>38</v>
      </c>
      <c r="B43" s="15">
        <v>5</v>
      </c>
      <c r="C43" s="12" t="inlineStr">
        <is>
          <t xml:space="preserve">表</t>
        </is>
      </c>
      <c r="D43" s="12" t="inlineStr">
        <is>
          <t xml:space="preserve">うぐいすスターズ</t>
        </is>
      </c>
      <c r="E43" s="15">
        <v>2</v>
      </c>
      <c r="F43" s="12" t="inlineStr">
        <is>
          <t xml:space="preserve">2</t>
        </is>
      </c>
      <c r="G43" s="12" t="inlineStr">
        <is>
          <t xml:space="preserve">はやせ そら</t>
        </is>
      </c>
      <c r="H43" s="15">
        <v>3</v>
      </c>
      <c r="I43" s="12" t="inlineStr">
        <is>
          <t xml:space="preserve">なつめ こう</t>
        </is>
      </c>
      <c r="J43" s="12" t="inlineStr">
        <is>
          <t xml:space="preserve">犠飛</t>
        </is>
      </c>
      <c r="K43" s="12" t="inlineStr">
        <is>
          <t xml:space="preserve">中堅</t>
        </is>
      </c>
      <c r="L43" s="15">
        <v>1</v>
      </c>
      <c r="M43" s="15">
        <v>1</v>
      </c>
      <c r="N43" s="15">
        <f>COUNTIFS('1球ごと'!$Y$6:$Y$214,$T43,'1球ごと'!$AC$6:$AC$214,$V43,'1球ごと'!$U$6:$U$214,"対象")</f>
        <v>3</v>
      </c>
      <c r="O43" s="15">
        <f>COUNTIFS('1球ごと'!$Y$6:$Y$214,$T43,'1球ごと'!$AC$6:$AC$214,$V43,'1球ごと'!$U$6:$U$214,"対象",'1球ごと'!$L$6:$L$214,"&gt;0")</f>
        <v>3</v>
      </c>
      <c r="P43" s="15">
        <f>N43-O43</f>
        <v>0</v>
      </c>
      <c r="Q43" s="16">
        <f>IF(O43=0,"",ROUND(SUMIFS('1球ごと'!$L$6:$L$214,'1球ごと'!$Y$6:$Y$214,$T43,'1球ごと'!$AC$6:$AC$214,$V43,'1球ごと'!$U$6:$U$214,"対象")/O43,1))</f>
        <v>112.7</v>
      </c>
      <c r="R43" s="15">
        <f>IF(O43=0,"",_xlfn.MAXIFS('1球ごと'!$L$6:$L$214,'1球ごと'!$Y$6:$Y$214,$T43,'1球ごと'!$AC$6:$AC$214,$V43,'1球ごと'!$U$6:$U$214,"対象"))</f>
        <v>116</v>
      </c>
      <c r="S43" s="12" t="inlineStr">
        <is>
          <t xml:space="preserve"/>
        </is>
      </c>
      <c r="T43" s="12" t="inlineStr">
        <is>
          <t xml:space="preserve">pa-038</t>
        </is>
      </c>
      <c r="U43" s="12" t="inlineStr">
        <is>
          <t xml:space="preserve"/>
        </is>
      </c>
      <c r="V43" s="12" t="inlineStr">
        <is>
          <t xml:space="preserve">away-2</t>
        </is>
      </c>
      <c r="W43" s="15">
        <v>1</v>
      </c>
      <c r="X43" s="15">
        <f>IF(OR(J43="四球",J43="申告敬遠",J43="死球",J43="犠打",J43="犠飛",J43="打撃妨害",J43="走塁妨害（打者走者）"),0,IF(OR(J43="内野ゴロ",J43="フライ",J43="ライナー",J43="三振",J43="空振り三振",J43="見逃し三振",J43="振逃",J43="振逃げ：アウト",J43="振逃げ：セーフ",J43="ゲッツー",J43="単打",J43="二塁打",J43="三塁打",J43="本塁打",J43="エラー",J43="野選",J43="守備妨害"),1,"未確認"))</f>
        <v>0</v>
      </c>
      <c r="Y43" s="15">
        <f>IF(J43="犠飛",1,0)</f>
        <v>1</v>
      </c>
      <c r="Z43" s="15">
        <f>IF(OR(J43="四球",J43="申告敬遠"),1,0)</f>
        <v>0</v>
      </c>
      <c r="AA43" s="15">
        <f>IF(J43="死球",1,0)</f>
        <v>0</v>
      </c>
      <c r="AB43" s="15">
        <f>IF(OR(J43="単打",J43="二塁打",J43="三塁打",J43="本塁打"),1,0)</f>
        <v>0</v>
      </c>
      <c r="AC43" s="15">
        <f>IF(OR(J43="三振",J43="空振り三振",J43="見逃し三振",J43="振逃",J43="振逃げ：アウト",J43="振逃げ：セーフ"),1,0)</f>
        <v>0</v>
      </c>
      <c r="AD43" s="12" t="inlineStr">
        <is>
          <t xml:space="preserve">home-10</t>
        </is>
      </c>
    </row>
    <row r="44" ht="28" customHeight="1">
      <c r="A44" s="31">
        <v>39</v>
      </c>
      <c r="B44" s="31">
        <v>5</v>
      </c>
      <c r="C44" s="30" t="inlineStr">
        <is>
          <t xml:space="preserve">表</t>
        </is>
      </c>
      <c r="D44" s="30" t="inlineStr">
        <is>
          <t xml:space="preserve">うぐいすスターズ</t>
        </is>
      </c>
      <c r="E44" s="31">
        <v>3</v>
      </c>
      <c r="F44" s="30" t="inlineStr">
        <is>
          <t xml:space="preserve">3</t>
        </is>
      </c>
      <c r="G44" s="30" t="inlineStr">
        <is>
          <t xml:space="preserve">もりの いつき</t>
        </is>
      </c>
      <c r="H44" s="31">
        <v>3</v>
      </c>
      <c r="I44" s="30" t="inlineStr">
        <is>
          <t xml:space="preserve">なつめ こう</t>
        </is>
      </c>
      <c r="J44" s="30" t="inlineStr">
        <is>
          <t xml:space="preserve">見逃し三振</t>
        </is>
      </c>
      <c r="K44" s="30" t="inlineStr">
        <is>
          <t xml:space="preserve"/>
        </is>
      </c>
      <c r="L44" s="31">
        <v>1</v>
      </c>
      <c r="M44" s="31">
        <v>0</v>
      </c>
      <c r="N44" s="31">
        <f>COUNTIFS('1球ごと'!$Y$6:$Y$214,$T44,'1球ごと'!$AC$6:$AC$214,$V44,'1球ごと'!$U$6:$U$214,"対象")</f>
        <v>4</v>
      </c>
      <c r="O44" s="31">
        <f>COUNTIFS('1球ごと'!$Y$6:$Y$214,$T44,'1球ごと'!$AC$6:$AC$214,$V44,'1球ごと'!$U$6:$U$214,"対象",'1球ごと'!$L$6:$L$214,"&gt;0")</f>
        <v>4</v>
      </c>
      <c r="P44" s="31">
        <f>N44-O44</f>
        <v>0</v>
      </c>
      <c r="Q44" s="34">
        <f>IF(O44=0,"",ROUND(SUMIFS('1球ごと'!$L$6:$L$214,'1球ごと'!$Y$6:$Y$214,$T44,'1球ごと'!$AC$6:$AC$214,$V44,'1球ごと'!$U$6:$U$214,"対象")/O44,1))</f>
        <v>111.5</v>
      </c>
      <c r="R44" s="31">
        <f>IF(O44=0,"",_xlfn.MAXIFS('1球ごと'!$L$6:$L$214,'1球ごと'!$Y$6:$Y$214,$T44,'1球ごと'!$AC$6:$AC$214,$V44,'1球ごと'!$U$6:$U$214,"対象"))</f>
        <v>115</v>
      </c>
      <c r="S44" s="30" t="inlineStr">
        <is>
          <t xml:space="preserve"/>
        </is>
      </c>
      <c r="T44" s="30" t="inlineStr">
        <is>
          <t xml:space="preserve">pa-039</t>
        </is>
      </c>
      <c r="U44" s="30" t="inlineStr">
        <is>
          <t xml:space="preserve"/>
        </is>
      </c>
      <c r="V44" s="30" t="inlineStr">
        <is>
          <t xml:space="preserve">away-3</t>
        </is>
      </c>
      <c r="W44" s="31">
        <v>0</v>
      </c>
      <c r="X44" s="31">
        <f>IF(OR(J44="四球",J44="申告敬遠",J44="死球",J44="犠打",J44="犠飛",J44="打撃妨害",J44="走塁妨害（打者走者）"),0,IF(OR(J44="内野ゴロ",J44="フライ",J44="ライナー",J44="三振",J44="空振り三振",J44="見逃し三振",J44="振逃",J44="振逃げ：アウト",J44="振逃げ：セーフ",J44="ゲッツー",J44="単打",J44="二塁打",J44="三塁打",J44="本塁打",J44="エラー",J44="野選",J44="守備妨害"),1,"未確認"))</f>
        <v>1</v>
      </c>
      <c r="Y44" s="31">
        <f>IF(J44="犠飛",1,0)</f>
        <v>0</v>
      </c>
      <c r="Z44" s="31">
        <f>IF(OR(J44="四球",J44="申告敬遠"),1,0)</f>
        <v>0</v>
      </c>
      <c r="AA44" s="31">
        <f>IF(J44="死球",1,0)</f>
        <v>0</v>
      </c>
      <c r="AB44" s="31">
        <f>IF(OR(J44="単打",J44="二塁打",J44="三塁打",J44="本塁打"),1,0)</f>
        <v>0</v>
      </c>
      <c r="AC44" s="31">
        <f>IF(OR(J44="三振",J44="空振り三振",J44="見逃し三振",J44="振逃",J44="振逃げ：アウト",J44="振逃げ：セーフ"),1,0)</f>
        <v>1</v>
      </c>
      <c r="AD44" s="30" t="inlineStr">
        <is>
          <t xml:space="preserve">home-10</t>
        </is>
      </c>
    </row>
    <row r="45" ht="28" customHeight="1">
      <c r="A45" s="15">
        <v>40</v>
      </c>
      <c r="B45" s="15">
        <v>5</v>
      </c>
      <c r="C45" s="12" t="inlineStr">
        <is>
          <t xml:space="preserve">表</t>
        </is>
      </c>
      <c r="D45" s="12" t="inlineStr">
        <is>
          <t xml:space="preserve">うぐいすスターズ</t>
        </is>
      </c>
      <c r="E45" s="15">
        <v>4</v>
      </c>
      <c r="F45" s="12" t="inlineStr">
        <is>
          <t xml:space="preserve">4</t>
        </is>
      </c>
      <c r="G45" s="12" t="inlineStr">
        <is>
          <t xml:space="preserve">しらいし はる</t>
        </is>
      </c>
      <c r="H45" s="15">
        <v>3</v>
      </c>
      <c r="I45" s="12" t="inlineStr">
        <is>
          <t xml:space="preserve">なつめ こう</t>
        </is>
      </c>
      <c r="J45" s="12" t="inlineStr">
        <is>
          <t xml:space="preserve">内野ゴロ</t>
        </is>
      </c>
      <c r="K45" s="12" t="inlineStr">
        <is>
          <t xml:space="preserve">遊撃</t>
        </is>
      </c>
      <c r="L45" s="15">
        <v>1</v>
      </c>
      <c r="M45" s="15">
        <v>0</v>
      </c>
      <c r="N45" s="15">
        <f>COUNTIFS('1球ごと'!$Y$6:$Y$214,$T45,'1球ごと'!$AC$6:$AC$214,$V45,'1球ごと'!$U$6:$U$214,"対象")</f>
        <v>2</v>
      </c>
      <c r="O45" s="15">
        <f>COUNTIFS('1球ごと'!$Y$6:$Y$214,$T45,'1球ごと'!$AC$6:$AC$214,$V45,'1球ごと'!$U$6:$U$214,"対象",'1球ごと'!$L$6:$L$214,"&gt;0")</f>
        <v>2</v>
      </c>
      <c r="P45" s="15">
        <f>N45-O45</f>
        <v>0</v>
      </c>
      <c r="Q45" s="16">
        <f>IF(O45=0,"",ROUND(SUMIFS('1球ごと'!$L$6:$L$214,'1球ごと'!$Y$6:$Y$214,$T45,'1球ごと'!$AC$6:$AC$214,$V45,'1球ごと'!$U$6:$U$214,"対象")/O45,1))</f>
        <v>110.5</v>
      </c>
      <c r="R45" s="15">
        <f>IF(O45=0,"",_xlfn.MAXIFS('1球ごと'!$L$6:$L$214,'1球ごと'!$Y$6:$Y$214,$T45,'1球ごと'!$AC$6:$AC$214,$V45,'1球ごと'!$U$6:$U$214,"対象"))</f>
        <v>114</v>
      </c>
      <c r="S45" s="12" t="inlineStr">
        <is>
          <t xml:space="preserve"/>
        </is>
      </c>
      <c r="T45" s="12" t="inlineStr">
        <is>
          <t xml:space="preserve">pa-040</t>
        </is>
      </c>
      <c r="U45" s="12" t="inlineStr">
        <is>
          <t xml:space="preserve"/>
        </is>
      </c>
      <c r="V45" s="12" t="inlineStr">
        <is>
          <t xml:space="preserve">away-4</t>
        </is>
      </c>
      <c r="W45" s="15">
        <v>0</v>
      </c>
      <c r="X45" s="15">
        <f>IF(OR(J45="四球",J45="申告敬遠",J45="死球",J45="犠打",J45="犠飛",J45="打撃妨害",J45="走塁妨害（打者走者）"),0,IF(OR(J45="内野ゴロ",J45="フライ",J45="ライナー",J45="三振",J45="空振り三振",J45="見逃し三振",J45="振逃",J45="振逃げ：アウト",J45="振逃げ：セーフ",J45="ゲッツー",J45="単打",J45="二塁打",J45="三塁打",J45="本塁打",J45="エラー",J45="野選",J45="守備妨害"),1,"未確認"))</f>
        <v>1</v>
      </c>
      <c r="Y45" s="15">
        <f>IF(J45="犠飛",1,0)</f>
        <v>0</v>
      </c>
      <c r="Z45" s="15">
        <f>IF(OR(J45="四球",J45="申告敬遠"),1,0)</f>
        <v>0</v>
      </c>
      <c r="AA45" s="15">
        <f>IF(J45="死球",1,0)</f>
        <v>0</v>
      </c>
      <c r="AB45" s="15">
        <f>IF(OR(J45="単打",J45="二塁打",J45="三塁打",J45="本塁打"),1,0)</f>
        <v>0</v>
      </c>
      <c r="AC45" s="15">
        <f>IF(OR(J45="三振",J45="空振り三振",J45="見逃し三振",J45="振逃",J45="振逃げ：アウト",J45="振逃げ：セーフ"),1,0)</f>
        <v>0</v>
      </c>
      <c r="AD45" s="12" t="inlineStr">
        <is>
          <t xml:space="preserve">home-10</t>
        </is>
      </c>
    </row>
    <row r="46" ht="28" customHeight="1">
      <c r="A46" s="31">
        <v>41</v>
      </c>
      <c r="B46" s="31">
        <v>5</v>
      </c>
      <c r="C46" s="30" t="inlineStr">
        <is>
          <t xml:space="preserve">裏</t>
        </is>
      </c>
      <c r="D46" s="30" t="inlineStr">
        <is>
          <t xml:space="preserve">つばめウイングス</t>
        </is>
      </c>
      <c r="E46" s="31">
        <v>1</v>
      </c>
      <c r="F46" s="30" t="inlineStr">
        <is>
          <t xml:space="preserve">10</t>
        </is>
      </c>
      <c r="G46" s="30" t="inlineStr">
        <is>
          <t xml:space="preserve">なつめ こう</t>
        </is>
      </c>
      <c r="H46" s="31">
        <v>1</v>
      </c>
      <c r="I46" s="30" t="inlineStr">
        <is>
          <t xml:space="preserve">みずの そう</t>
        </is>
      </c>
      <c r="J46" s="30" t="inlineStr">
        <is>
          <t xml:space="preserve">内野ゴロ</t>
        </is>
      </c>
      <c r="K46" s="30" t="inlineStr">
        <is>
          <t xml:space="preserve">遊撃</t>
        </is>
      </c>
      <c r="L46" s="31">
        <v>1</v>
      </c>
      <c r="M46" s="31">
        <v>0</v>
      </c>
      <c r="N46" s="31">
        <f>COUNTIFS('1球ごと'!$Y$6:$Y$214,$T46,'1球ごと'!$AC$6:$AC$214,$V46,'1球ごと'!$U$6:$U$214,"対象")</f>
        <v>3</v>
      </c>
      <c r="O46" s="31">
        <f>COUNTIFS('1球ごと'!$Y$6:$Y$214,$T46,'1球ごと'!$AC$6:$AC$214,$V46,'1球ごと'!$U$6:$U$214,"対象",'1球ごと'!$L$6:$L$214,"&gt;0")</f>
        <v>3</v>
      </c>
      <c r="P46" s="31">
        <f>N46-O46</f>
        <v>0</v>
      </c>
      <c r="Q46" s="34">
        <f>IF(O46=0,"",ROUND(SUMIFS('1球ごと'!$L$6:$L$214,'1球ごと'!$Y$6:$Y$214,$T46,'1球ごと'!$AC$6:$AC$214,$V46,'1球ごと'!$U$6:$U$214,"対象")/O46,1))</f>
        <v>110.3</v>
      </c>
      <c r="R46" s="31">
        <f>IF(O46=0,"",_xlfn.MAXIFS('1球ごと'!$L$6:$L$214,'1球ごと'!$Y$6:$Y$214,$T46,'1球ごと'!$AC$6:$AC$214,$V46,'1球ごと'!$U$6:$U$214,"対象"))</f>
        <v>114</v>
      </c>
      <c r="S46" s="30" t="inlineStr">
        <is>
          <t xml:space="preserve"/>
        </is>
      </c>
      <c r="T46" s="30" t="inlineStr">
        <is>
          <t xml:space="preserve">pa-041</t>
        </is>
      </c>
      <c r="U46" s="30" t="inlineStr">
        <is>
          <t xml:space="preserve"/>
        </is>
      </c>
      <c r="V46" s="30" t="inlineStr">
        <is>
          <t xml:space="preserve">home-10</t>
        </is>
      </c>
      <c r="W46" s="31">
        <v>0</v>
      </c>
      <c r="X46" s="31">
        <f>IF(OR(J46="四球",J46="申告敬遠",J46="死球",J46="犠打",J46="犠飛",J46="打撃妨害",J46="走塁妨害（打者走者）"),0,IF(OR(J46="内野ゴロ",J46="フライ",J46="ライナー",J46="三振",J46="空振り三振",J46="見逃し三振",J46="振逃",J46="振逃げ：アウト",J46="振逃げ：セーフ",J46="ゲッツー",J46="単打",J46="二塁打",J46="三塁打",J46="本塁打",J46="エラー",J46="野選",J46="守備妨害"),1,"未確認"))</f>
        <v>1</v>
      </c>
      <c r="Y46" s="31">
        <f>IF(J46="犠飛",1,0)</f>
        <v>0</v>
      </c>
      <c r="Z46" s="31">
        <f>IF(OR(J46="四球",J46="申告敬遠"),1,0)</f>
        <v>0</v>
      </c>
      <c r="AA46" s="31">
        <f>IF(J46="死球",1,0)</f>
        <v>0</v>
      </c>
      <c r="AB46" s="31">
        <f>IF(OR(J46="単打",J46="二塁打",J46="三塁打",J46="本塁打"),1,0)</f>
        <v>0</v>
      </c>
      <c r="AC46" s="31">
        <f>IF(OR(J46="三振",J46="空振り三振",J46="見逃し三振",J46="振逃",J46="振逃げ：アウト",J46="振逃げ：セーフ"),1,0)</f>
        <v>0</v>
      </c>
      <c r="AD46" s="30" t="inlineStr">
        <is>
          <t xml:space="preserve">away-10</t>
        </is>
      </c>
    </row>
    <row r="47" ht="28" customHeight="1">
      <c r="A47" s="15">
        <v>42</v>
      </c>
      <c r="B47" s="15">
        <v>5</v>
      </c>
      <c r="C47" s="12" t="inlineStr">
        <is>
          <t xml:space="preserve">裏</t>
        </is>
      </c>
      <c r="D47" s="12" t="inlineStr">
        <is>
          <t xml:space="preserve">つばめウイングス</t>
        </is>
      </c>
      <c r="E47" s="15">
        <v>2</v>
      </c>
      <c r="F47" s="12" t="inlineStr">
        <is>
          <t xml:space="preserve">2</t>
        </is>
      </c>
      <c r="G47" s="12" t="inlineStr">
        <is>
          <t xml:space="preserve">あさひ つばさ</t>
        </is>
      </c>
      <c r="H47" s="15">
        <v>3</v>
      </c>
      <c r="I47" s="12" t="inlineStr">
        <is>
          <t xml:space="preserve">みずの そう</t>
        </is>
      </c>
      <c r="J47" s="12" t="inlineStr">
        <is>
          <t xml:space="preserve">フライ</t>
        </is>
      </c>
      <c r="K47" s="12" t="inlineStr">
        <is>
          <t xml:space="preserve">中堅</t>
        </is>
      </c>
      <c r="L47" s="15">
        <v>1</v>
      </c>
      <c r="M47" s="15">
        <v>0</v>
      </c>
      <c r="N47" s="15">
        <f>COUNTIFS('1球ごと'!$Y$6:$Y$214,$T47,'1球ごと'!$AC$6:$AC$214,$V47,'1球ごと'!$U$6:$U$214,"対象")</f>
        <v>4</v>
      </c>
      <c r="O47" s="15">
        <f>COUNTIFS('1球ごと'!$Y$6:$Y$214,$T47,'1球ごと'!$AC$6:$AC$214,$V47,'1球ごと'!$U$6:$U$214,"対象",'1球ごと'!$L$6:$L$214,"&gt;0")</f>
        <v>4</v>
      </c>
      <c r="P47" s="15">
        <f>N47-O47</f>
        <v>0</v>
      </c>
      <c r="Q47" s="16">
        <f>IF(O47=0,"",ROUND(SUMIFS('1球ごと'!$L$6:$L$214,'1球ごと'!$Y$6:$Y$214,$T47,'1球ごと'!$AC$6:$AC$214,$V47,'1球ごと'!$U$6:$U$214,"対象")/O47,1))</f>
        <v>108.3</v>
      </c>
      <c r="R47" s="15">
        <f>IF(O47=0,"",_xlfn.MAXIFS('1球ごと'!$L$6:$L$214,'1球ごと'!$Y$6:$Y$214,$T47,'1球ごと'!$AC$6:$AC$214,$V47,'1球ごと'!$U$6:$U$214,"対象"))</f>
        <v>113</v>
      </c>
      <c r="S47" s="12" t="inlineStr">
        <is>
          <t xml:space="preserve"/>
        </is>
      </c>
      <c r="T47" s="12" t="inlineStr">
        <is>
          <t xml:space="preserve">pa-042</t>
        </is>
      </c>
      <c r="U47" s="12" t="inlineStr">
        <is>
          <t xml:space="preserve"/>
        </is>
      </c>
      <c r="V47" s="12" t="inlineStr">
        <is>
          <t xml:space="preserve">home-2</t>
        </is>
      </c>
      <c r="W47" s="15">
        <v>0</v>
      </c>
      <c r="X47" s="15">
        <f>IF(OR(J47="四球",J47="申告敬遠",J47="死球",J47="犠打",J47="犠飛",J47="打撃妨害",J47="走塁妨害（打者走者）"),0,IF(OR(J47="内野ゴロ",J47="フライ",J47="ライナー",J47="三振",J47="空振り三振",J47="見逃し三振",J47="振逃",J47="振逃げ：アウト",J47="振逃げ：セーフ",J47="ゲッツー",J47="単打",J47="二塁打",J47="三塁打",J47="本塁打",J47="エラー",J47="野選",J47="守備妨害"),1,"未確認"))</f>
        <v>1</v>
      </c>
      <c r="Y47" s="15">
        <f>IF(J47="犠飛",1,0)</f>
        <v>0</v>
      </c>
      <c r="Z47" s="15">
        <f>IF(OR(J47="四球",J47="申告敬遠"),1,0)</f>
        <v>0</v>
      </c>
      <c r="AA47" s="15">
        <f>IF(J47="死球",1,0)</f>
        <v>0</v>
      </c>
      <c r="AB47" s="15">
        <f>IF(OR(J47="単打",J47="二塁打",J47="三塁打",J47="本塁打"),1,0)</f>
        <v>0</v>
      </c>
      <c r="AC47" s="15">
        <f>IF(OR(J47="三振",J47="空振り三振",J47="見逃し三振",J47="振逃",J47="振逃げ：アウト",J47="振逃げ：セーフ"),1,0)</f>
        <v>0</v>
      </c>
      <c r="AD47" s="12" t="inlineStr">
        <is>
          <t xml:space="preserve">away-10</t>
        </is>
      </c>
    </row>
    <row r="48" ht="28" customHeight="1">
      <c r="A48" s="31">
        <v>43</v>
      </c>
      <c r="B48" s="31">
        <v>5</v>
      </c>
      <c r="C48" s="30" t="inlineStr">
        <is>
          <t xml:space="preserve">裏</t>
        </is>
      </c>
      <c r="D48" s="30" t="inlineStr">
        <is>
          <t xml:space="preserve">つばめウイングス</t>
        </is>
      </c>
      <c r="E48" s="31">
        <v>3</v>
      </c>
      <c r="F48" s="30" t="inlineStr">
        <is>
          <t xml:space="preserve">3</t>
        </is>
      </c>
      <c r="G48" s="30" t="inlineStr">
        <is>
          <t xml:space="preserve">みなと はると</t>
        </is>
      </c>
      <c r="H48" s="31">
        <v>3</v>
      </c>
      <c r="I48" s="30" t="inlineStr">
        <is>
          <t xml:space="preserve">みずの そう</t>
        </is>
      </c>
      <c r="J48" s="24" t="inlineStr">
        <is>
          <t xml:space="preserve">単打</t>
        </is>
      </c>
      <c r="K48" s="30" t="inlineStr">
        <is>
          <t xml:space="preserve">中堅</t>
        </is>
      </c>
      <c r="L48" s="31">
        <v>0</v>
      </c>
      <c r="M48" s="31">
        <v>0</v>
      </c>
      <c r="N48" s="31">
        <f>COUNTIFS('1球ごと'!$Y$6:$Y$214,$T48,'1球ごと'!$AC$6:$AC$214,$V48,'1球ごと'!$U$6:$U$214,"対象")</f>
        <v>2</v>
      </c>
      <c r="O48" s="31">
        <f>COUNTIFS('1球ごと'!$Y$6:$Y$214,$T48,'1球ごと'!$AC$6:$AC$214,$V48,'1球ごと'!$U$6:$U$214,"対象",'1球ごと'!$L$6:$L$214,"&gt;0")</f>
        <v>2</v>
      </c>
      <c r="P48" s="31">
        <f>N48-O48</f>
        <v>0</v>
      </c>
      <c r="Q48" s="34">
        <f>IF(O48=0,"",ROUND(SUMIFS('1球ごと'!$L$6:$L$214,'1球ごと'!$Y$6:$Y$214,$T48,'1球ごと'!$AC$6:$AC$214,$V48,'1球ごと'!$U$6:$U$214,"対象")/O48,1))</f>
        <v>110</v>
      </c>
      <c r="R48" s="31">
        <f>IF(O48=0,"",_xlfn.MAXIFS('1球ごと'!$L$6:$L$214,'1球ごと'!$Y$6:$Y$214,$T48,'1球ごと'!$AC$6:$AC$214,$V48,'1球ごと'!$U$6:$U$214,"対象"))</f>
        <v>112</v>
      </c>
      <c r="S48" s="30" t="inlineStr">
        <is>
          <t xml:space="preserve"/>
        </is>
      </c>
      <c r="T48" s="30" t="inlineStr">
        <is>
          <t xml:space="preserve">pa-043</t>
        </is>
      </c>
      <c r="U48" s="30" t="inlineStr">
        <is>
          <t xml:space="preserve"/>
        </is>
      </c>
      <c r="V48" s="30" t="inlineStr">
        <is>
          <t xml:space="preserve">home-3</t>
        </is>
      </c>
      <c r="W48" s="31">
        <v>0</v>
      </c>
      <c r="X48" s="31">
        <f>IF(OR(J48="四球",J48="申告敬遠",J48="死球",J48="犠打",J48="犠飛",J48="打撃妨害",J48="走塁妨害（打者走者）"),0,IF(OR(J48="内野ゴロ",J48="フライ",J48="ライナー",J48="三振",J48="空振り三振",J48="見逃し三振",J48="振逃",J48="振逃げ：アウト",J48="振逃げ：セーフ",J48="ゲッツー",J48="単打",J48="二塁打",J48="三塁打",J48="本塁打",J48="エラー",J48="野選",J48="守備妨害"),1,"未確認"))</f>
        <v>1</v>
      </c>
      <c r="Y48" s="31">
        <f>IF(J48="犠飛",1,0)</f>
        <v>0</v>
      </c>
      <c r="Z48" s="31">
        <f>IF(OR(J48="四球",J48="申告敬遠"),1,0)</f>
        <v>0</v>
      </c>
      <c r="AA48" s="31">
        <f>IF(J48="死球",1,0)</f>
        <v>0</v>
      </c>
      <c r="AB48" s="31">
        <f>IF(OR(J48="単打",J48="二塁打",J48="三塁打",J48="本塁打"),1,0)</f>
        <v>1</v>
      </c>
      <c r="AC48" s="31">
        <f>IF(OR(J48="三振",J48="空振り三振",J48="見逃し三振",J48="振逃",J48="振逃げ：アウト",J48="振逃げ：セーフ"),1,0)</f>
        <v>0</v>
      </c>
      <c r="AD48" s="30" t="inlineStr">
        <is>
          <t xml:space="preserve">away-10</t>
        </is>
      </c>
    </row>
    <row r="49" ht="28" customHeight="1">
      <c r="A49" s="15">
        <v>44</v>
      </c>
      <c r="B49" s="15">
        <v>5</v>
      </c>
      <c r="C49" s="12" t="inlineStr">
        <is>
          <t xml:space="preserve">裏</t>
        </is>
      </c>
      <c r="D49" s="12" t="inlineStr">
        <is>
          <t xml:space="preserve">つばめウイングス</t>
        </is>
      </c>
      <c r="E49" s="15">
        <v>4</v>
      </c>
      <c r="F49" s="12" t="inlineStr">
        <is>
          <t xml:space="preserve">4</t>
        </is>
      </c>
      <c r="G49" s="12" t="inlineStr">
        <is>
          <t xml:space="preserve">ふじの けい</t>
        </is>
      </c>
      <c r="H49" s="15">
        <v>3</v>
      </c>
      <c r="I49" s="12" t="inlineStr">
        <is>
          <t xml:space="preserve">みずの そう</t>
        </is>
      </c>
      <c r="J49" s="12" t="inlineStr">
        <is>
          <t xml:space="preserve">内野ゴロ</t>
        </is>
      </c>
      <c r="K49" s="12" t="inlineStr">
        <is>
          <t xml:space="preserve">遊撃</t>
        </is>
      </c>
      <c r="L49" s="15">
        <v>1</v>
      </c>
      <c r="M49" s="15">
        <v>0</v>
      </c>
      <c r="N49" s="15">
        <f>COUNTIFS('1球ごと'!$Y$6:$Y$214,$T49,'1球ごと'!$AC$6:$AC$214,$V49,'1球ごと'!$U$6:$U$214,"対象")</f>
        <v>3</v>
      </c>
      <c r="O49" s="15">
        <f>COUNTIFS('1球ごと'!$Y$6:$Y$214,$T49,'1球ごと'!$AC$6:$AC$214,$V49,'1球ごと'!$U$6:$U$214,"対象",'1球ごと'!$L$6:$L$214,"&gt;0")</f>
        <v>3</v>
      </c>
      <c r="P49" s="15">
        <f>N49-O49</f>
        <v>0</v>
      </c>
      <c r="Q49" s="16">
        <f>IF(O49=0,"",ROUND(SUMIFS('1球ごと'!$L$6:$L$214,'1球ごと'!$Y$6:$Y$214,$T49,'1球ごと'!$AC$6:$AC$214,$V49,'1球ごと'!$U$6:$U$214,"対象")/O49,1))</f>
        <v>107.3</v>
      </c>
      <c r="R49" s="15">
        <f>IF(O49=0,"",_xlfn.MAXIFS('1球ごと'!$L$6:$L$214,'1球ごと'!$Y$6:$Y$214,$T49,'1球ごと'!$AC$6:$AC$214,$V49,'1球ごと'!$U$6:$U$214,"対象"))</f>
        <v>111</v>
      </c>
      <c r="S49" s="12" t="inlineStr">
        <is>
          <t xml:space="preserve"/>
        </is>
      </c>
      <c r="T49" s="12" t="inlineStr">
        <is>
          <t xml:space="preserve">pa-044</t>
        </is>
      </c>
      <c r="U49" s="12" t="inlineStr">
        <is>
          <t xml:space="preserve"/>
        </is>
      </c>
      <c r="V49" s="12" t="inlineStr">
        <is>
          <t xml:space="preserve">home-4</t>
        </is>
      </c>
      <c r="W49" s="15">
        <v>0</v>
      </c>
      <c r="X49" s="15">
        <f>IF(OR(J49="四球",J49="申告敬遠",J49="死球",J49="犠打",J49="犠飛",J49="打撃妨害",J49="走塁妨害（打者走者）"),0,IF(OR(J49="内野ゴロ",J49="フライ",J49="ライナー",J49="三振",J49="空振り三振",J49="見逃し三振",J49="振逃",J49="振逃げ：アウト",J49="振逃げ：セーフ",J49="ゲッツー",J49="単打",J49="二塁打",J49="三塁打",J49="本塁打",J49="エラー",J49="野選",J49="守備妨害"),1,"未確認"))</f>
        <v>1</v>
      </c>
      <c r="Y49" s="15">
        <f>IF(J49="犠飛",1,0)</f>
        <v>0</v>
      </c>
      <c r="Z49" s="15">
        <f>IF(OR(J49="四球",J49="申告敬遠"),1,0)</f>
        <v>0</v>
      </c>
      <c r="AA49" s="15">
        <f>IF(J49="死球",1,0)</f>
        <v>0</v>
      </c>
      <c r="AB49" s="15">
        <f>IF(OR(J49="単打",J49="二塁打",J49="三塁打",J49="本塁打"),1,0)</f>
        <v>0</v>
      </c>
      <c r="AC49" s="15">
        <f>IF(OR(J49="三振",J49="空振り三振",J49="見逃し三振",J49="振逃",J49="振逃げ：アウト",J49="振逃げ：セーフ"),1,0)</f>
        <v>0</v>
      </c>
      <c r="AD49" s="12" t="inlineStr">
        <is>
          <t xml:space="preserve">away-10</t>
        </is>
      </c>
    </row>
    <row r="50" ht="28" customHeight="1">
      <c r="A50" s="31">
        <v>45</v>
      </c>
      <c r="B50" s="31">
        <v>6</v>
      </c>
      <c r="C50" s="30" t="inlineStr">
        <is>
          <t xml:space="preserve">表</t>
        </is>
      </c>
      <c r="D50" s="30" t="inlineStr">
        <is>
          <t xml:space="preserve">うぐいすスターズ</t>
        </is>
      </c>
      <c r="E50" s="31">
        <v>5</v>
      </c>
      <c r="F50" s="30" t="inlineStr">
        <is>
          <t xml:space="preserve">5</t>
        </is>
      </c>
      <c r="G50" s="30" t="inlineStr">
        <is>
          <t xml:space="preserve">かざま りく</t>
        </is>
      </c>
      <c r="H50" s="31">
        <v>3</v>
      </c>
      <c r="I50" s="30" t="inlineStr">
        <is>
          <t xml:space="preserve">なつめ こう</t>
        </is>
      </c>
      <c r="J50" s="24" t="inlineStr">
        <is>
          <t xml:space="preserve">単打</t>
        </is>
      </c>
      <c r="K50" s="30" t="inlineStr">
        <is>
          <t xml:space="preserve">左翼</t>
        </is>
      </c>
      <c r="L50" s="31">
        <v>0</v>
      </c>
      <c r="M50" s="31">
        <v>0</v>
      </c>
      <c r="N50" s="31">
        <f>COUNTIFS('1球ごと'!$Y$6:$Y$214,$T50,'1球ごと'!$AC$6:$AC$214,$V50,'1球ごと'!$U$6:$U$214,"対象")</f>
        <v>4</v>
      </c>
      <c r="O50" s="31">
        <f>COUNTIFS('1球ごと'!$Y$6:$Y$214,$T50,'1球ごと'!$AC$6:$AC$214,$V50,'1球ごと'!$U$6:$U$214,"対象",'1球ごと'!$L$6:$L$214,"&gt;0")</f>
        <v>4</v>
      </c>
      <c r="P50" s="31">
        <f>N50-O50</f>
        <v>0</v>
      </c>
      <c r="Q50" s="34">
        <f>IF(O50=0,"",ROUND(SUMIFS('1球ごと'!$L$6:$L$214,'1球ごと'!$Y$6:$Y$214,$T50,'1球ごと'!$AC$6:$AC$214,$V50,'1球ごと'!$U$6:$U$214,"対象")/O50,1))</f>
        <v>111.3</v>
      </c>
      <c r="R50" s="31">
        <f>IF(O50=0,"",_xlfn.MAXIFS('1球ごと'!$L$6:$L$214,'1球ごと'!$Y$6:$Y$214,$T50,'1球ごと'!$AC$6:$AC$214,$V50,'1球ごと'!$U$6:$U$214,"対象"))</f>
        <v>116</v>
      </c>
      <c r="S50" s="30" t="inlineStr">
        <is>
          <t xml:space="preserve"/>
        </is>
      </c>
      <c r="T50" s="30" t="inlineStr">
        <is>
          <t xml:space="preserve">pa-045</t>
        </is>
      </c>
      <c r="U50" s="30" t="inlineStr">
        <is>
          <t xml:space="preserve"/>
        </is>
      </c>
      <c r="V50" s="30" t="inlineStr">
        <is>
          <t xml:space="preserve">away-5</t>
        </is>
      </c>
      <c r="W50" s="31">
        <v>0</v>
      </c>
      <c r="X50" s="31">
        <f>IF(OR(J50="四球",J50="申告敬遠",J50="死球",J50="犠打",J50="犠飛",J50="打撃妨害",J50="走塁妨害（打者走者）"),0,IF(OR(J50="内野ゴロ",J50="フライ",J50="ライナー",J50="三振",J50="空振り三振",J50="見逃し三振",J50="振逃",J50="振逃げ：アウト",J50="振逃げ：セーフ",J50="ゲッツー",J50="単打",J50="二塁打",J50="三塁打",J50="本塁打",J50="エラー",J50="野選",J50="守備妨害"),1,"未確認"))</f>
        <v>1</v>
      </c>
      <c r="Y50" s="31">
        <f>IF(J50="犠飛",1,0)</f>
        <v>0</v>
      </c>
      <c r="Z50" s="31">
        <f>IF(OR(J50="四球",J50="申告敬遠"),1,0)</f>
        <v>0</v>
      </c>
      <c r="AA50" s="31">
        <f>IF(J50="死球",1,0)</f>
        <v>0</v>
      </c>
      <c r="AB50" s="31">
        <f>IF(OR(J50="単打",J50="二塁打",J50="三塁打",J50="本塁打"),1,0)</f>
        <v>1</v>
      </c>
      <c r="AC50" s="31">
        <f>IF(OR(J50="三振",J50="空振り三振",J50="見逃し三振",J50="振逃",J50="振逃げ：アウト",J50="振逃げ：セーフ"),1,0)</f>
        <v>0</v>
      </c>
      <c r="AD50" s="30" t="inlineStr">
        <is>
          <t xml:space="preserve">home-10</t>
        </is>
      </c>
    </row>
    <row r="51" ht="28" customHeight="1">
      <c r="A51" s="15">
        <v>46</v>
      </c>
      <c r="B51" s="15">
        <v>6</v>
      </c>
      <c r="C51" s="12" t="inlineStr">
        <is>
          <t xml:space="preserve">表</t>
        </is>
      </c>
      <c r="D51" s="12" t="inlineStr">
        <is>
          <t xml:space="preserve">うぐいすスターズ</t>
        </is>
      </c>
      <c r="E51" s="15">
        <v>6</v>
      </c>
      <c r="F51" s="12" t="inlineStr">
        <is>
          <t xml:space="preserve">6</t>
        </is>
      </c>
      <c r="G51" s="12" t="inlineStr">
        <is>
          <t xml:space="preserve">きりたに あき</t>
        </is>
      </c>
      <c r="H51" s="15">
        <v>3</v>
      </c>
      <c r="I51" s="12" t="inlineStr">
        <is>
          <t xml:space="preserve">なつめ こう</t>
        </is>
      </c>
      <c r="J51" s="12" t="inlineStr">
        <is>
          <t xml:space="preserve">内野ゴロ</t>
        </is>
      </c>
      <c r="K51" s="12" t="inlineStr">
        <is>
          <t xml:space="preserve">遊撃</t>
        </is>
      </c>
      <c r="L51" s="15">
        <v>1</v>
      </c>
      <c r="M51" s="15">
        <v>0</v>
      </c>
      <c r="N51" s="15">
        <f>COUNTIFS('1球ごと'!$Y$6:$Y$214,$T51,'1球ごと'!$AC$6:$AC$214,$V51,'1球ごと'!$U$6:$U$214,"対象")</f>
        <v>2</v>
      </c>
      <c r="O51" s="15">
        <f>COUNTIFS('1球ごと'!$Y$6:$Y$214,$T51,'1球ごと'!$AC$6:$AC$214,$V51,'1球ごと'!$U$6:$U$214,"対象",'1球ごと'!$L$6:$L$214,"&gt;0")</f>
        <v>2</v>
      </c>
      <c r="P51" s="15">
        <f>N51-O51</f>
        <v>0</v>
      </c>
      <c r="Q51" s="16">
        <f>IF(O51=0,"",ROUND(SUMIFS('1球ごと'!$L$6:$L$214,'1球ごと'!$Y$6:$Y$214,$T51,'1球ごと'!$AC$6:$AC$214,$V51,'1球ごと'!$U$6:$U$214,"対象")/O51,1))</f>
        <v>113</v>
      </c>
      <c r="R51" s="15">
        <f>IF(O51=0,"",_xlfn.MAXIFS('1球ごと'!$L$6:$L$214,'1球ごと'!$Y$6:$Y$214,$T51,'1球ごと'!$AC$6:$AC$214,$V51,'1球ごと'!$U$6:$U$214,"対象"))</f>
        <v>115</v>
      </c>
      <c r="S51" s="12" t="inlineStr">
        <is>
          <t xml:space="preserve"/>
        </is>
      </c>
      <c r="T51" s="12" t="inlineStr">
        <is>
          <t xml:space="preserve">pa-046</t>
        </is>
      </c>
      <c r="U51" s="12" t="inlineStr">
        <is>
          <t xml:space="preserve"/>
        </is>
      </c>
      <c r="V51" s="12" t="inlineStr">
        <is>
          <t xml:space="preserve">away-6</t>
        </is>
      </c>
      <c r="W51" s="15">
        <v>0</v>
      </c>
      <c r="X51" s="15">
        <f>IF(OR(J51="四球",J51="申告敬遠",J51="死球",J51="犠打",J51="犠飛",J51="打撃妨害",J51="走塁妨害（打者走者）"),0,IF(OR(J51="内野ゴロ",J51="フライ",J51="ライナー",J51="三振",J51="空振り三振",J51="見逃し三振",J51="振逃",J51="振逃げ：アウト",J51="振逃げ：セーフ",J51="ゲッツー",J51="単打",J51="二塁打",J51="三塁打",J51="本塁打",J51="エラー",J51="野選",J51="守備妨害"),1,"未確認"))</f>
        <v>1</v>
      </c>
      <c r="Y51" s="15">
        <f>IF(J51="犠飛",1,0)</f>
        <v>0</v>
      </c>
      <c r="Z51" s="15">
        <f>IF(OR(J51="四球",J51="申告敬遠"),1,0)</f>
        <v>0</v>
      </c>
      <c r="AA51" s="15">
        <f>IF(J51="死球",1,0)</f>
        <v>0</v>
      </c>
      <c r="AB51" s="15">
        <f>IF(OR(J51="単打",J51="二塁打",J51="三塁打",J51="本塁打"),1,0)</f>
        <v>0</v>
      </c>
      <c r="AC51" s="15">
        <f>IF(OR(J51="三振",J51="空振り三振",J51="見逃し三振",J51="振逃",J51="振逃げ：アウト",J51="振逃げ：セーフ"),1,0)</f>
        <v>0</v>
      </c>
      <c r="AD51" s="12" t="inlineStr">
        <is>
          <t xml:space="preserve">home-10</t>
        </is>
      </c>
    </row>
    <row r="52" ht="28" customHeight="1">
      <c r="A52" s="31">
        <v>47</v>
      </c>
      <c r="B52" s="31">
        <v>6</v>
      </c>
      <c r="C52" s="30" t="inlineStr">
        <is>
          <t xml:space="preserve">表</t>
        </is>
      </c>
      <c r="D52" s="30" t="inlineStr">
        <is>
          <t xml:space="preserve">うぐいすスターズ</t>
        </is>
      </c>
      <c r="E52" s="31">
        <v>7</v>
      </c>
      <c r="F52" s="30" t="inlineStr">
        <is>
          <t xml:space="preserve">7</t>
        </is>
      </c>
      <c r="G52" s="30" t="inlineStr">
        <is>
          <t xml:space="preserve">おがわ たく</t>
        </is>
      </c>
      <c r="H52" s="31">
        <v>3</v>
      </c>
      <c r="I52" s="30" t="inlineStr">
        <is>
          <t xml:space="preserve">なつめ こう</t>
        </is>
      </c>
      <c r="J52" s="30" t="inlineStr">
        <is>
          <t xml:space="preserve">フライ</t>
        </is>
      </c>
      <c r="K52" s="30" t="inlineStr">
        <is>
          <t xml:space="preserve">中堅</t>
        </is>
      </c>
      <c r="L52" s="31">
        <v>1</v>
      </c>
      <c r="M52" s="31">
        <v>0</v>
      </c>
      <c r="N52" s="31">
        <f>COUNTIFS('1球ごと'!$Y$6:$Y$214,$T52,'1球ごと'!$AC$6:$AC$214,$V52,'1球ごと'!$U$6:$U$214,"対象")</f>
        <v>3</v>
      </c>
      <c r="O52" s="31">
        <f>COUNTIFS('1球ごと'!$Y$6:$Y$214,$T52,'1球ごと'!$AC$6:$AC$214,$V52,'1球ごと'!$U$6:$U$214,"対象",'1球ごと'!$L$6:$L$214,"&gt;0")</f>
        <v>3</v>
      </c>
      <c r="P52" s="31">
        <f>N52-O52</f>
        <v>0</v>
      </c>
      <c r="Q52" s="34">
        <f>IF(O52=0,"",ROUND(SUMIFS('1球ごと'!$L$6:$L$214,'1球ごと'!$Y$6:$Y$214,$T52,'1球ごと'!$AC$6:$AC$214,$V52,'1球ごと'!$U$6:$U$214,"対象")/O52,1))</f>
        <v>110.3</v>
      </c>
      <c r="R52" s="31">
        <f>IF(O52=0,"",_xlfn.MAXIFS('1球ごと'!$L$6:$L$214,'1球ごと'!$Y$6:$Y$214,$T52,'1球ごと'!$AC$6:$AC$214,$V52,'1球ごと'!$U$6:$U$214,"対象"))</f>
        <v>114</v>
      </c>
      <c r="S52" s="30" t="inlineStr">
        <is>
          <t xml:space="preserve"/>
        </is>
      </c>
      <c r="T52" s="30" t="inlineStr">
        <is>
          <t xml:space="preserve">pa-047</t>
        </is>
      </c>
      <c r="U52" s="30" t="inlineStr">
        <is>
          <t xml:space="preserve"/>
        </is>
      </c>
      <c r="V52" s="30" t="inlineStr">
        <is>
          <t xml:space="preserve">away-7</t>
        </is>
      </c>
      <c r="W52" s="31">
        <v>0</v>
      </c>
      <c r="X52" s="31">
        <f>IF(OR(J52="四球",J52="申告敬遠",J52="死球",J52="犠打",J52="犠飛",J52="打撃妨害",J52="走塁妨害（打者走者）"),0,IF(OR(J52="内野ゴロ",J52="フライ",J52="ライナー",J52="三振",J52="空振り三振",J52="見逃し三振",J52="振逃",J52="振逃げ：アウト",J52="振逃げ：セーフ",J52="ゲッツー",J52="単打",J52="二塁打",J52="三塁打",J52="本塁打",J52="エラー",J52="野選",J52="守備妨害"),1,"未確認"))</f>
        <v>1</v>
      </c>
      <c r="Y52" s="31">
        <f>IF(J52="犠飛",1,0)</f>
        <v>0</v>
      </c>
      <c r="Z52" s="31">
        <f>IF(OR(J52="四球",J52="申告敬遠"),1,0)</f>
        <v>0</v>
      </c>
      <c r="AA52" s="31">
        <f>IF(J52="死球",1,0)</f>
        <v>0</v>
      </c>
      <c r="AB52" s="31">
        <f>IF(OR(J52="単打",J52="二塁打",J52="三塁打",J52="本塁打"),1,0)</f>
        <v>0</v>
      </c>
      <c r="AC52" s="31">
        <f>IF(OR(J52="三振",J52="空振り三振",J52="見逃し三振",J52="振逃",J52="振逃げ：アウト",J52="振逃げ：セーフ"),1,0)</f>
        <v>0</v>
      </c>
      <c r="AD52" s="30" t="inlineStr">
        <is>
          <t xml:space="preserve">home-10</t>
        </is>
      </c>
    </row>
    <row r="53" ht="28" customHeight="1">
      <c r="A53" s="15">
        <v>48</v>
      </c>
      <c r="B53" s="15">
        <v>6</v>
      </c>
      <c r="C53" s="12" t="inlineStr">
        <is>
          <t xml:space="preserve">表</t>
        </is>
      </c>
      <c r="D53" s="12" t="inlineStr">
        <is>
          <t xml:space="preserve">うぐいすスターズ</t>
        </is>
      </c>
      <c r="E53" s="15">
        <v>8</v>
      </c>
      <c r="F53" s="12" t="inlineStr">
        <is>
          <t xml:space="preserve">8</t>
        </is>
      </c>
      <c r="G53" s="12" t="inlineStr">
        <is>
          <t xml:space="preserve">しのはら ゆう</t>
        </is>
      </c>
      <c r="H53" s="15">
        <v>3</v>
      </c>
      <c r="I53" s="12" t="inlineStr">
        <is>
          <t xml:space="preserve">なつめ こう</t>
        </is>
      </c>
      <c r="J53" s="12" t="inlineStr">
        <is>
          <t xml:space="preserve">空振り三振</t>
        </is>
      </c>
      <c r="K53" s="12" t="inlineStr">
        <is>
          <t xml:space="preserve"/>
        </is>
      </c>
      <c r="L53" s="15">
        <v>1</v>
      </c>
      <c r="M53" s="15">
        <v>0</v>
      </c>
      <c r="N53" s="15">
        <f>COUNTIFS('1球ごと'!$Y$6:$Y$214,$T53,'1球ごと'!$AC$6:$AC$214,$V53,'1球ごと'!$U$6:$U$214,"対象")</f>
        <v>4</v>
      </c>
      <c r="O53" s="15">
        <f>COUNTIFS('1球ごと'!$Y$6:$Y$214,$T53,'1球ごと'!$AC$6:$AC$214,$V53,'1球ごと'!$U$6:$U$214,"対象",'1球ごと'!$L$6:$L$214,"&gt;0")</f>
        <v>4</v>
      </c>
      <c r="P53" s="15">
        <f>N53-O53</f>
        <v>0</v>
      </c>
      <c r="Q53" s="16">
        <f>IF(O53=0,"",ROUND(SUMIFS('1球ごと'!$L$6:$L$214,'1球ごと'!$Y$6:$Y$214,$T53,'1球ごと'!$AC$6:$AC$214,$V53,'1球ごと'!$U$6:$U$214,"対象")/O53,1))</f>
        <v>113.8</v>
      </c>
      <c r="R53" s="15">
        <f>IF(O53=0,"",_xlfn.MAXIFS('1球ごと'!$L$6:$L$214,'1球ごと'!$Y$6:$Y$214,$T53,'1球ごと'!$AC$6:$AC$214,$V53,'1球ごと'!$U$6:$U$214,"対象"))</f>
        <v>117</v>
      </c>
      <c r="S53" s="12" t="inlineStr">
        <is>
          <t xml:space="preserve"/>
        </is>
      </c>
      <c r="T53" s="12" t="inlineStr">
        <is>
          <t xml:space="preserve">pa-048</t>
        </is>
      </c>
      <c r="U53" s="12" t="inlineStr">
        <is>
          <t xml:space="preserve"/>
        </is>
      </c>
      <c r="V53" s="12" t="inlineStr">
        <is>
          <t xml:space="preserve">away-8</t>
        </is>
      </c>
      <c r="W53" s="15">
        <v>0</v>
      </c>
      <c r="X53" s="15">
        <f>IF(OR(J53="四球",J53="申告敬遠",J53="死球",J53="犠打",J53="犠飛",J53="打撃妨害",J53="走塁妨害（打者走者）"),0,IF(OR(J53="内野ゴロ",J53="フライ",J53="ライナー",J53="三振",J53="空振り三振",J53="見逃し三振",J53="振逃",J53="振逃げ：アウト",J53="振逃げ：セーフ",J53="ゲッツー",J53="単打",J53="二塁打",J53="三塁打",J53="本塁打",J53="エラー",J53="野選",J53="守備妨害"),1,"未確認"))</f>
        <v>1</v>
      </c>
      <c r="Y53" s="15">
        <f>IF(J53="犠飛",1,0)</f>
        <v>0</v>
      </c>
      <c r="Z53" s="15">
        <f>IF(OR(J53="四球",J53="申告敬遠"),1,0)</f>
        <v>0</v>
      </c>
      <c r="AA53" s="15">
        <f>IF(J53="死球",1,0)</f>
        <v>0</v>
      </c>
      <c r="AB53" s="15">
        <f>IF(OR(J53="単打",J53="二塁打",J53="三塁打",J53="本塁打"),1,0)</f>
        <v>0</v>
      </c>
      <c r="AC53" s="15">
        <f>IF(OR(J53="三振",J53="空振り三振",J53="見逃し三振",J53="振逃",J53="振逃げ：アウト",J53="振逃げ：セーフ"),1,0)</f>
        <v>1</v>
      </c>
      <c r="AD53" s="12" t="inlineStr">
        <is>
          <t xml:space="preserve">home-10</t>
        </is>
      </c>
    </row>
    <row r="54" ht="28" customHeight="1">
      <c r="A54" s="31">
        <v>49</v>
      </c>
      <c r="B54" s="31">
        <v>6</v>
      </c>
      <c r="C54" s="30" t="inlineStr">
        <is>
          <t xml:space="preserve">裏</t>
        </is>
      </c>
      <c r="D54" s="30" t="inlineStr">
        <is>
          <t xml:space="preserve">つばめウイングス</t>
        </is>
      </c>
      <c r="E54" s="31">
        <v>5</v>
      </c>
      <c r="F54" s="30" t="inlineStr">
        <is>
          <t xml:space="preserve">5</t>
        </is>
      </c>
      <c r="G54" s="30" t="inlineStr">
        <is>
          <t xml:space="preserve">たちばな いおり</t>
        </is>
      </c>
      <c r="H54" s="31">
        <v>3</v>
      </c>
      <c r="I54" s="30" t="inlineStr">
        <is>
          <t xml:space="preserve">みずの そう</t>
        </is>
      </c>
      <c r="J54" s="30" t="inlineStr">
        <is>
          <t xml:space="preserve">四球</t>
        </is>
      </c>
      <c r="K54" s="30" t="inlineStr">
        <is>
          <t xml:space="preserve"/>
        </is>
      </c>
      <c r="L54" s="31">
        <v>0</v>
      </c>
      <c r="M54" s="31">
        <v>0</v>
      </c>
      <c r="N54" s="31">
        <f>COUNTIFS('1球ごと'!$Y$6:$Y$214,$T54,'1球ごと'!$AC$6:$AC$214,$V54,'1球ごと'!$U$6:$U$214,"対象")</f>
        <v>6</v>
      </c>
      <c r="O54" s="31">
        <f>COUNTIFS('1球ごと'!$Y$6:$Y$214,$T54,'1球ごと'!$AC$6:$AC$214,$V54,'1球ごと'!$U$6:$U$214,"対象",'1球ごと'!$L$6:$L$214,"&gt;0")</f>
        <v>6</v>
      </c>
      <c r="P54" s="31">
        <f>N54-O54</f>
        <v>0</v>
      </c>
      <c r="Q54" s="34">
        <f>IF(O54=0,"",ROUND(SUMIFS('1球ごと'!$L$6:$L$214,'1球ごと'!$Y$6:$Y$214,$T54,'1球ごと'!$AC$6:$AC$214,$V54,'1球ごと'!$U$6:$U$214,"対象")/O54,1))</f>
        <v>108.2</v>
      </c>
      <c r="R54" s="31">
        <f>IF(O54=0,"",_xlfn.MAXIFS('1球ごと'!$L$6:$L$214,'1球ごと'!$Y$6:$Y$214,$T54,'1球ごと'!$AC$6:$AC$214,$V54,'1球ごと'!$U$6:$U$214,"対象"))</f>
        <v>112</v>
      </c>
      <c r="S54" s="30" t="inlineStr">
        <is>
          <t xml:space="preserve"/>
        </is>
      </c>
      <c r="T54" s="30" t="inlineStr">
        <is>
          <t xml:space="preserve">pa-049</t>
        </is>
      </c>
      <c r="U54" s="30" t="inlineStr">
        <is>
          <t xml:space="preserve"/>
        </is>
      </c>
      <c r="V54" s="30" t="inlineStr">
        <is>
          <t xml:space="preserve">home-5</t>
        </is>
      </c>
      <c r="W54" s="31">
        <v>0</v>
      </c>
      <c r="X54" s="31">
        <f>IF(OR(J54="四球",J54="申告敬遠",J54="死球",J54="犠打",J54="犠飛",J54="打撃妨害",J54="走塁妨害（打者走者）"),0,IF(OR(J54="内野ゴロ",J54="フライ",J54="ライナー",J54="三振",J54="空振り三振",J54="見逃し三振",J54="振逃",J54="振逃げ：アウト",J54="振逃げ：セーフ",J54="ゲッツー",J54="単打",J54="二塁打",J54="三塁打",J54="本塁打",J54="エラー",J54="野選",J54="守備妨害"),1,"未確認"))</f>
        <v>0</v>
      </c>
      <c r="Y54" s="31">
        <f>IF(J54="犠飛",1,0)</f>
        <v>0</v>
      </c>
      <c r="Z54" s="31">
        <f>IF(OR(J54="四球",J54="申告敬遠"),1,0)</f>
        <v>1</v>
      </c>
      <c r="AA54" s="31">
        <f>IF(J54="死球",1,0)</f>
        <v>0</v>
      </c>
      <c r="AB54" s="31">
        <f>IF(OR(J54="単打",J54="二塁打",J54="三塁打",J54="本塁打"),1,0)</f>
        <v>0</v>
      </c>
      <c r="AC54" s="31">
        <f>IF(OR(J54="三振",J54="空振り三振",J54="見逃し三振",J54="振逃",J54="振逃げ：アウト",J54="振逃げ：セーフ"),1,0)</f>
        <v>0</v>
      </c>
      <c r="AD54" s="30" t="inlineStr">
        <is>
          <t xml:space="preserve">away-10</t>
        </is>
      </c>
    </row>
    <row r="55" ht="28" customHeight="1">
      <c r="A55" s="15">
        <v>50</v>
      </c>
      <c r="B55" s="15">
        <v>6</v>
      </c>
      <c r="C55" s="12" t="inlineStr">
        <is>
          <t xml:space="preserve">裏</t>
        </is>
      </c>
      <c r="D55" s="12" t="inlineStr">
        <is>
          <t xml:space="preserve">つばめウイングス</t>
        </is>
      </c>
      <c r="E55" s="15">
        <v>6</v>
      </c>
      <c r="F55" s="12" t="inlineStr">
        <is>
          <t xml:space="preserve">6</t>
        </is>
      </c>
      <c r="G55" s="12" t="inlineStr">
        <is>
          <t xml:space="preserve">さわだ なお</t>
        </is>
      </c>
      <c r="H55" s="15">
        <v>3</v>
      </c>
      <c r="I55" s="12" t="inlineStr">
        <is>
          <t xml:space="preserve">みずの そう</t>
        </is>
      </c>
      <c r="J55" s="24" t="inlineStr">
        <is>
          <t xml:space="preserve">二塁打</t>
        </is>
      </c>
      <c r="K55" s="12" t="inlineStr">
        <is>
          <t xml:space="preserve">右翼</t>
        </is>
      </c>
      <c r="L55" s="15">
        <v>0</v>
      </c>
      <c r="M55" s="15">
        <v>0</v>
      </c>
      <c r="N55" s="15">
        <f>COUNTIFS('1球ごと'!$Y$6:$Y$214,$T55,'1球ごと'!$AC$6:$AC$214,$V55,'1球ごと'!$U$6:$U$214,"対象")</f>
        <v>3</v>
      </c>
      <c r="O55" s="15">
        <f>COUNTIFS('1球ごと'!$Y$6:$Y$214,$T55,'1球ごと'!$AC$6:$AC$214,$V55,'1球ごと'!$U$6:$U$214,"対象",'1球ごと'!$L$6:$L$214,"&gt;0")</f>
        <v>3</v>
      </c>
      <c r="P55" s="15">
        <f>N55-O55</f>
        <v>0</v>
      </c>
      <c r="Q55" s="16">
        <f>IF(O55=0,"",ROUND(SUMIFS('1球ごと'!$L$6:$L$214,'1球ごと'!$Y$6:$Y$214,$T55,'1球ごと'!$AC$6:$AC$214,$V55,'1球ごと'!$U$6:$U$214,"対象")/O55,1))</f>
        <v>110.3</v>
      </c>
      <c r="R55" s="15">
        <f>IF(O55=0,"",_xlfn.MAXIFS('1球ごと'!$L$6:$L$214,'1球ごと'!$Y$6:$Y$214,$T55,'1球ごと'!$AC$6:$AC$214,$V55,'1球ごと'!$U$6:$U$214,"対象"))</f>
        <v>114</v>
      </c>
      <c r="S55" s="12" t="inlineStr">
        <is>
          <t xml:space="preserve"/>
        </is>
      </c>
      <c r="T55" s="12" t="inlineStr">
        <is>
          <t xml:space="preserve">pa-050</t>
        </is>
      </c>
      <c r="U55" s="12" t="inlineStr">
        <is>
          <t xml:space="preserve"/>
        </is>
      </c>
      <c r="V55" s="12" t="inlineStr">
        <is>
          <t xml:space="preserve">home-6</t>
        </is>
      </c>
      <c r="W55" s="15">
        <v>0</v>
      </c>
      <c r="X55" s="15">
        <f>IF(OR(J55="四球",J55="申告敬遠",J55="死球",J55="犠打",J55="犠飛",J55="打撃妨害",J55="走塁妨害（打者走者）"),0,IF(OR(J55="内野ゴロ",J55="フライ",J55="ライナー",J55="三振",J55="空振り三振",J55="見逃し三振",J55="振逃",J55="振逃げ：アウト",J55="振逃げ：セーフ",J55="ゲッツー",J55="単打",J55="二塁打",J55="三塁打",J55="本塁打",J55="エラー",J55="野選",J55="守備妨害"),1,"未確認"))</f>
        <v>1</v>
      </c>
      <c r="Y55" s="15">
        <f>IF(J55="犠飛",1,0)</f>
        <v>0</v>
      </c>
      <c r="Z55" s="15">
        <f>IF(OR(J55="四球",J55="申告敬遠"),1,0)</f>
        <v>0</v>
      </c>
      <c r="AA55" s="15">
        <f>IF(J55="死球",1,0)</f>
        <v>0</v>
      </c>
      <c r="AB55" s="15">
        <f>IF(OR(J55="単打",J55="二塁打",J55="三塁打",J55="本塁打"),1,0)</f>
        <v>1</v>
      </c>
      <c r="AC55" s="15">
        <f>IF(OR(J55="三振",J55="空振り三振",J55="見逃し三振",J55="振逃",J55="振逃げ：アウト",J55="振逃げ：セーフ"),1,0)</f>
        <v>0</v>
      </c>
      <c r="AD55" s="12" t="inlineStr">
        <is>
          <t xml:space="preserve">away-10</t>
        </is>
      </c>
    </row>
    <row r="56" ht="28" customHeight="1">
      <c r="A56" s="31">
        <v>51</v>
      </c>
      <c r="B56" s="31">
        <v>6</v>
      </c>
      <c r="C56" s="30" t="inlineStr">
        <is>
          <t xml:space="preserve">裏</t>
        </is>
      </c>
      <c r="D56" s="30" t="inlineStr">
        <is>
          <t xml:space="preserve">つばめウイングス</t>
        </is>
      </c>
      <c r="E56" s="31">
        <v>7</v>
      </c>
      <c r="F56" s="30" t="inlineStr">
        <is>
          <t xml:space="preserve">7</t>
        </is>
      </c>
      <c r="G56" s="30" t="inlineStr">
        <is>
          <t xml:space="preserve">ひなた あお</t>
        </is>
      </c>
      <c r="H56" s="31">
        <v>3</v>
      </c>
      <c r="I56" s="30" t="inlineStr">
        <is>
          <t xml:space="preserve">みずの そう</t>
        </is>
      </c>
      <c r="J56" s="30" t="inlineStr">
        <is>
          <t xml:space="preserve">犠飛</t>
        </is>
      </c>
      <c r="K56" s="30" t="inlineStr">
        <is>
          <t xml:space="preserve">中堅</t>
        </is>
      </c>
      <c r="L56" s="31">
        <v>1</v>
      </c>
      <c r="M56" s="31">
        <v>1</v>
      </c>
      <c r="N56" s="31">
        <f>COUNTIFS('1球ごと'!$Y$6:$Y$214,$T56,'1球ごと'!$AC$6:$AC$214,$V56,'1球ごと'!$U$6:$U$214,"対象")</f>
        <v>4</v>
      </c>
      <c r="O56" s="31">
        <f>COUNTIFS('1球ごと'!$Y$6:$Y$214,$T56,'1球ごと'!$AC$6:$AC$214,$V56,'1球ごと'!$U$6:$U$214,"対象",'1球ごと'!$L$6:$L$214,"&gt;0")</f>
        <v>4</v>
      </c>
      <c r="P56" s="31">
        <f>N56-O56</f>
        <v>0</v>
      </c>
      <c r="Q56" s="34">
        <f>IF(O56=0,"",ROUND(SUMIFS('1球ごと'!$L$6:$L$214,'1球ごと'!$Y$6:$Y$214,$T56,'1球ごと'!$AC$6:$AC$214,$V56,'1球ごと'!$U$6:$U$214,"対象")/O56,1))</f>
        <v>108.3</v>
      </c>
      <c r="R56" s="31">
        <f>IF(O56=0,"",_xlfn.MAXIFS('1球ごと'!$L$6:$L$214,'1球ごと'!$Y$6:$Y$214,$T56,'1球ごと'!$AC$6:$AC$214,$V56,'1球ごと'!$U$6:$U$214,"対象"))</f>
        <v>113</v>
      </c>
      <c r="S56" s="30" t="inlineStr">
        <is>
          <t xml:space="preserve"/>
        </is>
      </c>
      <c r="T56" s="30" t="inlineStr">
        <is>
          <t xml:space="preserve">pa-051</t>
        </is>
      </c>
      <c r="U56" s="30" t="inlineStr">
        <is>
          <t xml:space="preserve"/>
        </is>
      </c>
      <c r="V56" s="30" t="inlineStr">
        <is>
          <t xml:space="preserve">home-7</t>
        </is>
      </c>
      <c r="W56" s="31">
        <v>1</v>
      </c>
      <c r="X56" s="31">
        <f>IF(OR(J56="四球",J56="申告敬遠",J56="死球",J56="犠打",J56="犠飛",J56="打撃妨害",J56="走塁妨害（打者走者）"),0,IF(OR(J56="内野ゴロ",J56="フライ",J56="ライナー",J56="三振",J56="空振り三振",J56="見逃し三振",J56="振逃",J56="振逃げ：アウト",J56="振逃げ：セーフ",J56="ゲッツー",J56="単打",J56="二塁打",J56="三塁打",J56="本塁打",J56="エラー",J56="野選",J56="守備妨害"),1,"未確認"))</f>
        <v>0</v>
      </c>
      <c r="Y56" s="31">
        <f>IF(J56="犠飛",1,0)</f>
        <v>1</v>
      </c>
      <c r="Z56" s="31">
        <f>IF(OR(J56="四球",J56="申告敬遠"),1,0)</f>
        <v>0</v>
      </c>
      <c r="AA56" s="31">
        <f>IF(J56="死球",1,0)</f>
        <v>0</v>
      </c>
      <c r="AB56" s="31">
        <f>IF(OR(J56="単打",J56="二塁打",J56="三塁打",J56="本塁打"),1,0)</f>
        <v>0</v>
      </c>
      <c r="AC56" s="31">
        <f>IF(OR(J56="三振",J56="空振り三振",J56="見逃し三振",J56="振逃",J56="振逃げ：アウト",J56="振逃げ：セーフ"),1,0)</f>
        <v>0</v>
      </c>
      <c r="AD56" s="30" t="inlineStr">
        <is>
          <t xml:space="preserve">away-10</t>
        </is>
      </c>
    </row>
    <row r="57" ht="28" customHeight="1">
      <c r="A57" s="15">
        <v>52</v>
      </c>
      <c r="B57" s="15">
        <v>6</v>
      </c>
      <c r="C57" s="12" t="inlineStr">
        <is>
          <t xml:space="preserve">裏</t>
        </is>
      </c>
      <c r="D57" s="12" t="inlineStr">
        <is>
          <t xml:space="preserve">つばめウイングス</t>
        </is>
      </c>
      <c r="E57" s="15">
        <v>8</v>
      </c>
      <c r="F57" s="12" t="inlineStr">
        <is>
          <t xml:space="preserve">8</t>
        </is>
      </c>
      <c r="G57" s="12" t="inlineStr">
        <is>
          <t xml:space="preserve">つきしま りつ</t>
        </is>
      </c>
      <c r="H57" s="15">
        <v>3</v>
      </c>
      <c r="I57" s="12" t="inlineStr">
        <is>
          <t xml:space="preserve">みずの そう</t>
        </is>
      </c>
      <c r="J57" s="12" t="inlineStr">
        <is>
          <t xml:space="preserve">内野ゴロ</t>
        </is>
      </c>
      <c r="K57" s="12" t="inlineStr">
        <is>
          <t xml:space="preserve">遊撃</t>
        </is>
      </c>
      <c r="L57" s="15">
        <v>1</v>
      </c>
      <c r="M57" s="15">
        <v>0</v>
      </c>
      <c r="N57" s="15">
        <f>COUNTIFS('1球ごと'!$Y$6:$Y$214,$T57,'1球ごと'!$AC$6:$AC$214,$V57,'1球ごと'!$U$6:$U$214,"対象")</f>
        <v>2</v>
      </c>
      <c r="O57" s="15">
        <f>COUNTIFS('1球ごと'!$Y$6:$Y$214,$T57,'1球ごと'!$AC$6:$AC$214,$V57,'1球ごと'!$U$6:$U$214,"対象",'1球ごと'!$L$6:$L$214,"&gt;0")</f>
        <v>2</v>
      </c>
      <c r="P57" s="15">
        <f>N57-O57</f>
        <v>0</v>
      </c>
      <c r="Q57" s="16">
        <f>IF(O57=0,"",ROUND(SUMIFS('1球ごと'!$L$6:$L$214,'1球ごと'!$Y$6:$Y$214,$T57,'1球ごと'!$AC$6:$AC$214,$V57,'1球ごと'!$U$6:$U$214,"対象")/O57,1))</f>
        <v>110</v>
      </c>
      <c r="R57" s="15">
        <f>IF(O57=0,"",_xlfn.MAXIFS('1球ごと'!$L$6:$L$214,'1球ごと'!$Y$6:$Y$214,$T57,'1球ごと'!$AC$6:$AC$214,$V57,'1球ごと'!$U$6:$U$214,"対象"))</f>
        <v>112</v>
      </c>
      <c r="S57" s="12" t="inlineStr">
        <is>
          <t xml:space="preserve"/>
        </is>
      </c>
      <c r="T57" s="12" t="inlineStr">
        <is>
          <t xml:space="preserve">pa-052</t>
        </is>
      </c>
      <c r="U57" s="12" t="inlineStr">
        <is>
          <t xml:space="preserve"/>
        </is>
      </c>
      <c r="V57" s="12" t="inlineStr">
        <is>
          <t xml:space="preserve">home-8</t>
        </is>
      </c>
      <c r="W57" s="15">
        <v>0</v>
      </c>
      <c r="X57" s="15">
        <f>IF(OR(J57="四球",J57="申告敬遠",J57="死球",J57="犠打",J57="犠飛",J57="打撃妨害",J57="走塁妨害（打者走者）"),0,IF(OR(J57="内野ゴロ",J57="フライ",J57="ライナー",J57="三振",J57="空振り三振",J57="見逃し三振",J57="振逃",J57="振逃げ：アウト",J57="振逃げ：セーフ",J57="ゲッツー",J57="単打",J57="二塁打",J57="三塁打",J57="本塁打",J57="エラー",J57="野選",J57="守備妨害"),1,"未確認"))</f>
        <v>1</v>
      </c>
      <c r="Y57" s="15">
        <f>IF(J57="犠飛",1,0)</f>
        <v>0</v>
      </c>
      <c r="Z57" s="15">
        <f>IF(OR(J57="四球",J57="申告敬遠"),1,0)</f>
        <v>0</v>
      </c>
      <c r="AA57" s="15">
        <f>IF(J57="死球",1,0)</f>
        <v>0</v>
      </c>
      <c r="AB57" s="15">
        <f>IF(OR(J57="単打",J57="二塁打",J57="三塁打",J57="本塁打"),1,0)</f>
        <v>0</v>
      </c>
      <c r="AC57" s="15">
        <f>IF(OR(J57="三振",J57="空振り三振",J57="見逃し三振",J57="振逃",J57="振逃げ：アウト",J57="振逃げ：セーフ"),1,0)</f>
        <v>0</v>
      </c>
      <c r="AD57" s="12" t="inlineStr">
        <is>
          <t xml:space="preserve">away-10</t>
        </is>
      </c>
    </row>
    <row r="58" ht="28" customHeight="1">
      <c r="A58" s="31">
        <v>53</v>
      </c>
      <c r="B58" s="31">
        <v>6</v>
      </c>
      <c r="C58" s="30" t="inlineStr">
        <is>
          <t xml:space="preserve">裏</t>
        </is>
      </c>
      <c r="D58" s="30" t="inlineStr">
        <is>
          <t xml:space="preserve">つばめウイングス</t>
        </is>
      </c>
      <c r="E58" s="31">
        <v>9</v>
      </c>
      <c r="F58" s="30" t="inlineStr">
        <is>
          <t xml:space="preserve">9</t>
        </is>
      </c>
      <c r="G58" s="30" t="inlineStr">
        <is>
          <t xml:space="preserve">はるき ゆうと</t>
        </is>
      </c>
      <c r="H58" s="31">
        <v>3</v>
      </c>
      <c r="I58" s="30" t="inlineStr">
        <is>
          <t xml:space="preserve">みずの そう</t>
        </is>
      </c>
      <c r="J58" s="30" t="inlineStr">
        <is>
          <t xml:space="preserve">空振り三振</t>
        </is>
      </c>
      <c r="K58" s="30" t="inlineStr">
        <is>
          <t xml:space="preserve"/>
        </is>
      </c>
      <c r="L58" s="31">
        <v>1</v>
      </c>
      <c r="M58" s="31">
        <v>0</v>
      </c>
      <c r="N58" s="31">
        <f>COUNTIFS('1球ごと'!$Y$6:$Y$214,$T58,'1球ごと'!$AC$6:$AC$214,$V58,'1球ごと'!$U$6:$U$214,"対象")</f>
        <v>4</v>
      </c>
      <c r="O58" s="31">
        <f>COUNTIFS('1球ごと'!$Y$6:$Y$214,$T58,'1球ごと'!$AC$6:$AC$214,$V58,'1球ごと'!$U$6:$U$214,"対象",'1球ごと'!$L$6:$L$214,"&gt;0")</f>
        <v>4</v>
      </c>
      <c r="P58" s="31">
        <f>N58-O58</f>
        <v>0</v>
      </c>
      <c r="Q58" s="34">
        <f>IF(O58=0,"",ROUND(SUMIFS('1球ごと'!$L$6:$L$214,'1球ごと'!$Y$6:$Y$214,$T58,'1球ごと'!$AC$6:$AC$214,$V58,'1球ごと'!$U$6:$U$214,"対象")/O58,1))</f>
        <v>109</v>
      </c>
      <c r="R58" s="31">
        <f>IF(O58=0,"",_xlfn.MAXIFS('1球ごと'!$L$6:$L$214,'1球ごと'!$Y$6:$Y$214,$T58,'1球ごと'!$AC$6:$AC$214,$V58,'1球ごと'!$U$6:$U$214,"対象"))</f>
        <v>114</v>
      </c>
      <c r="S58" s="30" t="inlineStr">
        <is>
          <t xml:space="preserve"/>
        </is>
      </c>
      <c r="T58" s="30" t="inlineStr">
        <is>
          <t xml:space="preserve">pa-053</t>
        </is>
      </c>
      <c r="U58" s="30" t="inlineStr">
        <is>
          <t xml:space="preserve"/>
        </is>
      </c>
      <c r="V58" s="30" t="inlineStr">
        <is>
          <t xml:space="preserve">home-9</t>
        </is>
      </c>
      <c r="W58" s="31">
        <v>0</v>
      </c>
      <c r="X58" s="31">
        <f>IF(OR(J58="四球",J58="申告敬遠",J58="死球",J58="犠打",J58="犠飛",J58="打撃妨害",J58="走塁妨害（打者走者）"),0,IF(OR(J58="内野ゴロ",J58="フライ",J58="ライナー",J58="三振",J58="空振り三振",J58="見逃し三振",J58="振逃",J58="振逃げ：アウト",J58="振逃げ：セーフ",J58="ゲッツー",J58="単打",J58="二塁打",J58="三塁打",J58="本塁打",J58="エラー",J58="野選",J58="守備妨害"),1,"未確認"))</f>
        <v>1</v>
      </c>
      <c r="Y58" s="31">
        <f>IF(J58="犠飛",1,0)</f>
        <v>0</v>
      </c>
      <c r="Z58" s="31">
        <f>IF(OR(J58="四球",J58="申告敬遠"),1,0)</f>
        <v>0</v>
      </c>
      <c r="AA58" s="31">
        <f>IF(J58="死球",1,0)</f>
        <v>0</v>
      </c>
      <c r="AB58" s="31">
        <f>IF(OR(J58="単打",J58="二塁打",J58="三塁打",J58="本塁打"),1,0)</f>
        <v>0</v>
      </c>
      <c r="AC58" s="31">
        <f>IF(OR(J58="三振",J58="空振り三振",J58="見逃し三振",J58="振逃",J58="振逃げ：アウト",J58="振逃げ：セーフ"),1,0)</f>
        <v>1</v>
      </c>
      <c r="AD58" s="30" t="inlineStr">
        <is>
          <t xml:space="preserve">away-10</t>
        </is>
      </c>
    </row>
    <row r="59" ht="28" customHeight="1">
      <c r="A59" s="15">
        <v>54</v>
      </c>
      <c r="B59" s="15">
        <v>7</v>
      </c>
      <c r="C59" s="12" t="inlineStr">
        <is>
          <t xml:space="preserve">表</t>
        </is>
      </c>
      <c r="D59" s="12" t="inlineStr">
        <is>
          <t xml:space="preserve">うぐいすスターズ</t>
        </is>
      </c>
      <c r="E59" s="15">
        <v>9</v>
      </c>
      <c r="F59" s="12" t="inlineStr">
        <is>
          <t xml:space="preserve">9</t>
        </is>
      </c>
      <c r="G59" s="12" t="inlineStr">
        <is>
          <t xml:space="preserve">ほしの かい</t>
        </is>
      </c>
      <c r="H59" s="15">
        <v>3</v>
      </c>
      <c r="I59" s="12" t="inlineStr">
        <is>
          <t xml:space="preserve">なつめ こう</t>
        </is>
      </c>
      <c r="J59" s="24" t="inlineStr">
        <is>
          <t xml:space="preserve">二塁打</t>
        </is>
      </c>
      <c r="K59" s="12" t="inlineStr">
        <is>
          <t xml:space="preserve">左翼</t>
        </is>
      </c>
      <c r="L59" s="15">
        <v>0</v>
      </c>
      <c r="M59" s="15">
        <v>0</v>
      </c>
      <c r="N59" s="15">
        <f>COUNTIFS('1球ごと'!$Y$6:$Y$214,$T59,'1球ごと'!$AC$6:$AC$214,$V59,'1球ごと'!$U$6:$U$214,"対象")</f>
        <v>4</v>
      </c>
      <c r="O59" s="15">
        <f>COUNTIFS('1球ごと'!$Y$6:$Y$214,$T59,'1球ごと'!$AC$6:$AC$214,$V59,'1球ごと'!$U$6:$U$214,"対象",'1球ごと'!$L$6:$L$214,"&gt;0")</f>
        <v>4</v>
      </c>
      <c r="P59" s="15">
        <f>N59-O59</f>
        <v>0</v>
      </c>
      <c r="Q59" s="16">
        <f>IF(O59=0,"",ROUND(SUMIFS('1球ごと'!$L$6:$L$214,'1球ごと'!$Y$6:$Y$214,$T59,'1球ごと'!$AC$6:$AC$214,$V59,'1球ごと'!$U$6:$U$214,"対象")/O59,1))</f>
        <v>112.8</v>
      </c>
      <c r="R59" s="15">
        <f>IF(O59=0,"",_xlfn.MAXIFS('1球ごと'!$L$6:$L$214,'1球ごと'!$Y$6:$Y$214,$T59,'1球ごと'!$AC$6:$AC$214,$V59,'1球ごと'!$U$6:$U$214,"対象"))</f>
        <v>116</v>
      </c>
      <c r="S59" s="12" t="inlineStr">
        <is>
          <t xml:space="preserve"/>
        </is>
      </c>
      <c r="T59" s="12" t="inlineStr">
        <is>
          <t xml:space="preserve">pa-054</t>
        </is>
      </c>
      <c r="U59" s="12" t="inlineStr">
        <is>
          <t xml:space="preserve"/>
        </is>
      </c>
      <c r="V59" s="12" t="inlineStr">
        <is>
          <t xml:space="preserve">away-9</t>
        </is>
      </c>
      <c r="W59" s="15">
        <v>0</v>
      </c>
      <c r="X59" s="15">
        <f>IF(OR(J59="四球",J59="申告敬遠",J59="死球",J59="犠打",J59="犠飛",J59="打撃妨害",J59="走塁妨害（打者走者）"),0,IF(OR(J59="内野ゴロ",J59="フライ",J59="ライナー",J59="三振",J59="空振り三振",J59="見逃し三振",J59="振逃",J59="振逃げ：アウト",J59="振逃げ：セーフ",J59="ゲッツー",J59="単打",J59="二塁打",J59="三塁打",J59="本塁打",J59="エラー",J59="野選",J59="守備妨害"),1,"未確認"))</f>
        <v>1</v>
      </c>
      <c r="Y59" s="15">
        <f>IF(J59="犠飛",1,0)</f>
        <v>0</v>
      </c>
      <c r="Z59" s="15">
        <f>IF(OR(J59="四球",J59="申告敬遠"),1,0)</f>
        <v>0</v>
      </c>
      <c r="AA59" s="15">
        <f>IF(J59="死球",1,0)</f>
        <v>0</v>
      </c>
      <c r="AB59" s="15">
        <f>IF(OR(J59="単打",J59="二塁打",J59="三塁打",J59="本塁打"),1,0)</f>
        <v>1</v>
      </c>
      <c r="AC59" s="15">
        <f>IF(OR(J59="三振",J59="空振り三振",J59="見逃し三振",J59="振逃",J59="振逃げ：アウト",J59="振逃げ：セーフ"),1,0)</f>
        <v>0</v>
      </c>
      <c r="AD59" s="12" t="inlineStr">
        <is>
          <t xml:space="preserve">home-10</t>
        </is>
      </c>
    </row>
    <row r="60" ht="28" customHeight="1">
      <c r="A60" s="31">
        <v>55</v>
      </c>
      <c r="B60" s="31">
        <v>7</v>
      </c>
      <c r="C60" s="30" t="inlineStr">
        <is>
          <t xml:space="preserve">表</t>
        </is>
      </c>
      <c r="D60" s="30" t="inlineStr">
        <is>
          <t xml:space="preserve">うぐいすスターズ</t>
        </is>
      </c>
      <c r="E60" s="31">
        <v>1</v>
      </c>
      <c r="F60" s="30" t="inlineStr">
        <is>
          <t xml:space="preserve">10</t>
        </is>
      </c>
      <c r="G60" s="30" t="inlineStr">
        <is>
          <t xml:space="preserve">みずの そう</t>
        </is>
      </c>
      <c r="H60" s="31">
        <v>2</v>
      </c>
      <c r="I60" s="30" t="inlineStr">
        <is>
          <t xml:space="preserve">なつめ こう</t>
        </is>
      </c>
      <c r="J60" s="30" t="inlineStr">
        <is>
          <t xml:space="preserve">内野ゴロ</t>
        </is>
      </c>
      <c r="K60" s="30" t="inlineStr">
        <is>
          <t xml:space="preserve">遊撃</t>
        </is>
      </c>
      <c r="L60" s="31">
        <v>1</v>
      </c>
      <c r="M60" s="31">
        <v>0</v>
      </c>
      <c r="N60" s="31">
        <f>COUNTIFS('1球ごと'!$Y$6:$Y$214,$T60,'1球ごと'!$AC$6:$AC$214,$V60,'1球ごと'!$U$6:$U$214,"対象")</f>
        <v>2</v>
      </c>
      <c r="O60" s="31">
        <f>COUNTIFS('1球ごと'!$Y$6:$Y$214,$T60,'1球ごと'!$AC$6:$AC$214,$V60,'1球ごと'!$U$6:$U$214,"対象",'1球ごと'!$L$6:$L$214,"&gt;0")</f>
        <v>2</v>
      </c>
      <c r="P60" s="31">
        <f>N60-O60</f>
        <v>0</v>
      </c>
      <c r="Q60" s="34">
        <f>IF(O60=0,"",ROUND(SUMIFS('1球ごと'!$L$6:$L$214,'1球ごと'!$Y$6:$Y$214,$T60,'1球ごと'!$AC$6:$AC$214,$V60,'1球ごと'!$U$6:$U$214,"対象")/O60,1))</f>
        <v>109</v>
      </c>
      <c r="R60" s="31">
        <f>IF(O60=0,"",_xlfn.MAXIFS('1球ごと'!$L$6:$L$214,'1球ごと'!$Y$6:$Y$214,$T60,'1球ごと'!$AC$6:$AC$214,$V60,'1球ごと'!$U$6:$U$214,"対象"))</f>
        <v>111</v>
      </c>
      <c r="S60" s="30" t="inlineStr">
        <is>
          <t xml:space="preserve"/>
        </is>
      </c>
      <c r="T60" s="30" t="inlineStr">
        <is>
          <t xml:space="preserve">pa-055</t>
        </is>
      </c>
      <c r="U60" s="30" t="inlineStr">
        <is>
          <t xml:space="preserve"/>
        </is>
      </c>
      <c r="V60" s="30" t="inlineStr">
        <is>
          <t xml:space="preserve">away-10</t>
        </is>
      </c>
      <c r="W60" s="31">
        <v>0</v>
      </c>
      <c r="X60" s="31">
        <f>IF(OR(J60="四球",J60="申告敬遠",J60="死球",J60="犠打",J60="犠飛",J60="打撃妨害",J60="走塁妨害（打者走者）"),0,IF(OR(J60="内野ゴロ",J60="フライ",J60="ライナー",J60="三振",J60="空振り三振",J60="見逃し三振",J60="振逃",J60="振逃げ：アウト",J60="振逃げ：セーフ",J60="ゲッツー",J60="単打",J60="二塁打",J60="三塁打",J60="本塁打",J60="エラー",J60="野選",J60="守備妨害"),1,"未確認"))</f>
        <v>1</v>
      </c>
      <c r="Y60" s="31">
        <f>IF(J60="犠飛",1,0)</f>
        <v>0</v>
      </c>
      <c r="Z60" s="31">
        <f>IF(OR(J60="四球",J60="申告敬遠"),1,0)</f>
        <v>0</v>
      </c>
      <c r="AA60" s="31">
        <f>IF(J60="死球",1,0)</f>
        <v>0</v>
      </c>
      <c r="AB60" s="31">
        <f>IF(OR(J60="単打",J60="二塁打",J60="三塁打",J60="本塁打"),1,0)</f>
        <v>0</v>
      </c>
      <c r="AC60" s="31">
        <f>IF(OR(J60="三振",J60="空振り三振",J60="見逃し三振",J60="振逃",J60="振逃げ：アウト",J60="振逃げ：セーフ"),1,0)</f>
        <v>0</v>
      </c>
      <c r="AD60" s="30" t="inlineStr">
        <is>
          <t xml:space="preserve">home-10</t>
        </is>
      </c>
    </row>
    <row r="61" ht="28" customHeight="1">
      <c r="A61" s="15">
        <v>56</v>
      </c>
      <c r="B61" s="15">
        <v>7</v>
      </c>
      <c r="C61" s="12" t="inlineStr">
        <is>
          <t xml:space="preserve">表</t>
        </is>
      </c>
      <c r="D61" s="12" t="inlineStr">
        <is>
          <t xml:space="preserve">うぐいすスターズ</t>
        </is>
      </c>
      <c r="E61" s="15">
        <v>2</v>
      </c>
      <c r="F61" s="12" t="inlineStr">
        <is>
          <t xml:space="preserve">2</t>
        </is>
      </c>
      <c r="G61" s="12" t="inlineStr">
        <is>
          <t xml:space="preserve">はやせ そら</t>
        </is>
      </c>
      <c r="H61" s="15">
        <v>4</v>
      </c>
      <c r="I61" s="12" t="inlineStr">
        <is>
          <t xml:space="preserve">なつめ こう</t>
        </is>
      </c>
      <c r="J61" s="24" t="inlineStr">
        <is>
          <t xml:space="preserve">単打</t>
        </is>
      </c>
      <c r="K61" s="12" t="inlineStr">
        <is>
          <t xml:space="preserve">右翼</t>
        </is>
      </c>
      <c r="L61" s="15">
        <v>0</v>
      </c>
      <c r="M61" s="15">
        <v>1</v>
      </c>
      <c r="N61" s="15">
        <f>COUNTIFS('1球ごと'!$Y$6:$Y$214,$T61,'1球ごと'!$AC$6:$AC$214,$V61,'1球ごと'!$U$6:$U$214,"対象")</f>
        <v>3</v>
      </c>
      <c r="O61" s="15">
        <f>COUNTIFS('1球ごと'!$Y$6:$Y$214,$T61,'1球ごと'!$AC$6:$AC$214,$V61,'1球ごと'!$U$6:$U$214,"対象",'1球ごと'!$L$6:$L$214,"&gt;0")</f>
        <v>3</v>
      </c>
      <c r="P61" s="15">
        <f>N61-O61</f>
        <v>0</v>
      </c>
      <c r="Q61" s="16">
        <f>IF(O61=0,"",ROUND(SUMIFS('1球ごと'!$L$6:$L$214,'1球ごと'!$Y$6:$Y$214,$T61,'1球ごと'!$AC$6:$AC$214,$V61,'1球ごと'!$U$6:$U$214,"対象")/O61,1))</f>
        <v>113.7</v>
      </c>
      <c r="R61" s="15">
        <f>IF(O61=0,"",_xlfn.MAXIFS('1球ごと'!$L$6:$L$214,'1球ごと'!$Y$6:$Y$214,$T61,'1球ごと'!$AC$6:$AC$214,$V61,'1球ごと'!$U$6:$U$214,"対象"))</f>
        <v>117</v>
      </c>
      <c r="S61" s="12" t="inlineStr">
        <is>
          <t xml:space="preserve"/>
        </is>
      </c>
      <c r="T61" s="12" t="inlineStr">
        <is>
          <t xml:space="preserve">pa-056</t>
        </is>
      </c>
      <c r="U61" s="12" t="inlineStr">
        <is>
          <t xml:space="preserve"/>
        </is>
      </c>
      <c r="V61" s="12" t="inlineStr">
        <is>
          <t xml:space="preserve">away-2</t>
        </is>
      </c>
      <c r="W61" s="15">
        <v>1</v>
      </c>
      <c r="X61" s="15">
        <f>IF(OR(J61="四球",J61="申告敬遠",J61="死球",J61="犠打",J61="犠飛",J61="打撃妨害",J61="走塁妨害（打者走者）"),0,IF(OR(J61="内野ゴロ",J61="フライ",J61="ライナー",J61="三振",J61="空振り三振",J61="見逃し三振",J61="振逃",J61="振逃げ：アウト",J61="振逃げ：セーフ",J61="ゲッツー",J61="単打",J61="二塁打",J61="三塁打",J61="本塁打",J61="エラー",J61="野選",J61="守備妨害"),1,"未確認"))</f>
        <v>1</v>
      </c>
      <c r="Y61" s="15">
        <f>IF(J61="犠飛",1,0)</f>
        <v>0</v>
      </c>
      <c r="Z61" s="15">
        <f>IF(OR(J61="四球",J61="申告敬遠"),1,0)</f>
        <v>0</v>
      </c>
      <c r="AA61" s="15">
        <f>IF(J61="死球",1,0)</f>
        <v>0</v>
      </c>
      <c r="AB61" s="15">
        <f>IF(OR(J61="単打",J61="二塁打",J61="三塁打",J61="本塁打"),1,0)</f>
        <v>1</v>
      </c>
      <c r="AC61" s="15">
        <f>IF(OR(J61="三振",J61="空振り三振",J61="見逃し三振",J61="振逃",J61="振逃げ：アウト",J61="振逃げ：セーフ"),1,0)</f>
        <v>0</v>
      </c>
      <c r="AD61" s="12" t="inlineStr">
        <is>
          <t xml:space="preserve">home-10</t>
        </is>
      </c>
    </row>
    <row r="62" ht="28" customHeight="1">
      <c r="A62" s="31">
        <v>57</v>
      </c>
      <c r="B62" s="31">
        <v>7</v>
      </c>
      <c r="C62" s="30" t="inlineStr">
        <is>
          <t xml:space="preserve">表</t>
        </is>
      </c>
      <c r="D62" s="30" t="inlineStr">
        <is>
          <t xml:space="preserve">うぐいすスターズ</t>
        </is>
      </c>
      <c r="E62" s="31">
        <v>3</v>
      </c>
      <c r="F62" s="30" t="inlineStr">
        <is>
          <t xml:space="preserve">3</t>
        </is>
      </c>
      <c r="G62" s="30" t="inlineStr">
        <is>
          <t xml:space="preserve">もりの いつき</t>
        </is>
      </c>
      <c r="H62" s="31">
        <v>4</v>
      </c>
      <c r="I62" s="30" t="inlineStr">
        <is>
          <t xml:space="preserve">なつめ こう</t>
        </is>
      </c>
      <c r="J62" s="30" t="inlineStr">
        <is>
          <t xml:space="preserve">フライ</t>
        </is>
      </c>
      <c r="K62" s="30" t="inlineStr">
        <is>
          <t xml:space="preserve">中堅</t>
        </is>
      </c>
      <c r="L62" s="31">
        <v>1</v>
      </c>
      <c r="M62" s="31">
        <v>0</v>
      </c>
      <c r="N62" s="31">
        <f>COUNTIFS('1球ごと'!$Y$6:$Y$214,$T62,'1球ごと'!$AC$6:$AC$214,$V62,'1球ごと'!$U$6:$U$214,"対象")</f>
        <v>4</v>
      </c>
      <c r="O62" s="31">
        <f>COUNTIFS('1球ごと'!$Y$6:$Y$214,$T62,'1球ごと'!$AC$6:$AC$214,$V62,'1球ごと'!$U$6:$U$214,"対象",'1球ごと'!$L$6:$L$214,"&gt;0")</f>
        <v>4</v>
      </c>
      <c r="P62" s="31">
        <f>N62-O62</f>
        <v>0</v>
      </c>
      <c r="Q62" s="34">
        <f>IF(O62=0,"",ROUND(SUMIFS('1球ごと'!$L$6:$L$214,'1球ごと'!$Y$6:$Y$214,$T62,'1球ごと'!$AC$6:$AC$214,$V62,'1球ごと'!$U$6:$U$214,"対象")/O62,1))</f>
        <v>112.5</v>
      </c>
      <c r="R62" s="31">
        <f>IF(O62=0,"",_xlfn.MAXIFS('1球ごと'!$L$6:$L$214,'1球ごと'!$Y$6:$Y$214,$T62,'1球ごと'!$AC$6:$AC$214,$V62,'1球ごと'!$U$6:$U$214,"対象"))</f>
        <v>116</v>
      </c>
      <c r="S62" s="30" t="inlineStr">
        <is>
          <t xml:space="preserve"/>
        </is>
      </c>
      <c r="T62" s="30" t="inlineStr">
        <is>
          <t xml:space="preserve">pa-057</t>
        </is>
      </c>
      <c r="U62" s="30" t="inlineStr">
        <is>
          <t xml:space="preserve"/>
        </is>
      </c>
      <c r="V62" s="30" t="inlineStr">
        <is>
          <t xml:space="preserve">away-3</t>
        </is>
      </c>
      <c r="W62" s="31">
        <v>0</v>
      </c>
      <c r="X62" s="31">
        <f>IF(OR(J62="四球",J62="申告敬遠",J62="死球",J62="犠打",J62="犠飛",J62="打撃妨害",J62="走塁妨害（打者走者）"),0,IF(OR(J62="内野ゴロ",J62="フライ",J62="ライナー",J62="三振",J62="空振り三振",J62="見逃し三振",J62="振逃",J62="振逃げ：アウト",J62="振逃げ：セーフ",J62="ゲッツー",J62="単打",J62="二塁打",J62="三塁打",J62="本塁打",J62="エラー",J62="野選",J62="守備妨害"),1,"未確認"))</f>
        <v>1</v>
      </c>
      <c r="Y62" s="31">
        <f>IF(J62="犠飛",1,0)</f>
        <v>0</v>
      </c>
      <c r="Z62" s="31">
        <f>IF(OR(J62="四球",J62="申告敬遠"),1,0)</f>
        <v>0</v>
      </c>
      <c r="AA62" s="31">
        <f>IF(J62="死球",1,0)</f>
        <v>0</v>
      </c>
      <c r="AB62" s="31">
        <f>IF(OR(J62="単打",J62="二塁打",J62="三塁打",J62="本塁打"),1,0)</f>
        <v>0</v>
      </c>
      <c r="AC62" s="31">
        <f>IF(OR(J62="三振",J62="空振り三振",J62="見逃し三振",J62="振逃",J62="振逃げ：アウト",J62="振逃げ：セーフ"),1,0)</f>
        <v>0</v>
      </c>
      <c r="AD62" s="30" t="inlineStr">
        <is>
          <t xml:space="preserve">home-10</t>
        </is>
      </c>
    </row>
    <row r="63" ht="28" customHeight="1">
      <c r="A63" s="15">
        <v>58</v>
      </c>
      <c r="B63" s="15">
        <v>7</v>
      </c>
      <c r="C63" s="12" t="inlineStr">
        <is>
          <t xml:space="preserve">表</t>
        </is>
      </c>
      <c r="D63" s="12" t="inlineStr">
        <is>
          <t xml:space="preserve">うぐいすスターズ</t>
        </is>
      </c>
      <c r="E63" s="15">
        <v>4</v>
      </c>
      <c r="F63" s="12" t="inlineStr">
        <is>
          <t xml:space="preserve">4</t>
        </is>
      </c>
      <c r="G63" s="12" t="inlineStr">
        <is>
          <t xml:space="preserve">しらいし はる</t>
        </is>
      </c>
      <c r="H63" s="15">
        <v>4</v>
      </c>
      <c r="I63" s="12" t="inlineStr">
        <is>
          <t xml:space="preserve">なつめ こう</t>
        </is>
      </c>
      <c r="J63" s="12" t="inlineStr">
        <is>
          <t xml:space="preserve">見逃し三振</t>
        </is>
      </c>
      <c r="K63" s="12" t="inlineStr">
        <is>
          <t xml:space="preserve"/>
        </is>
      </c>
      <c r="L63" s="15">
        <v>1</v>
      </c>
      <c r="M63" s="15">
        <v>0</v>
      </c>
      <c r="N63" s="15">
        <f>COUNTIFS('1球ごと'!$Y$6:$Y$214,$T63,'1球ごと'!$AC$6:$AC$214,$V63,'1球ごと'!$U$6:$U$214,"対象")</f>
        <v>4</v>
      </c>
      <c r="O63" s="15">
        <f>COUNTIFS('1球ごと'!$Y$6:$Y$214,$T63,'1球ごと'!$AC$6:$AC$214,$V63,'1球ごと'!$U$6:$U$214,"対象",'1球ごと'!$L$6:$L$214,"&gt;0")</f>
        <v>4</v>
      </c>
      <c r="P63" s="15">
        <f>N63-O63</f>
        <v>0</v>
      </c>
      <c r="Q63" s="16">
        <f>IF(O63=0,"",ROUND(SUMIFS('1球ごと'!$L$6:$L$214,'1球ごと'!$Y$6:$Y$214,$T63,'1球ごと'!$AC$6:$AC$214,$V63,'1球ごと'!$U$6:$U$214,"対象")/O63,1))</f>
        <v>110.3</v>
      </c>
      <c r="R63" s="15">
        <f>IF(O63=0,"",_xlfn.MAXIFS('1球ごと'!$L$6:$L$214,'1球ごと'!$Y$6:$Y$214,$T63,'1球ごと'!$AC$6:$AC$214,$V63,'1球ごと'!$U$6:$U$214,"対象"))</f>
        <v>115</v>
      </c>
      <c r="S63" s="12" t="inlineStr">
        <is>
          <t xml:space="preserve"/>
        </is>
      </c>
      <c r="T63" s="12" t="inlineStr">
        <is>
          <t xml:space="preserve">pa-058</t>
        </is>
      </c>
      <c r="U63" s="12" t="inlineStr">
        <is>
          <t xml:space="preserve"/>
        </is>
      </c>
      <c r="V63" s="12" t="inlineStr">
        <is>
          <t xml:space="preserve">away-4</t>
        </is>
      </c>
      <c r="W63" s="15">
        <v>0</v>
      </c>
      <c r="X63" s="15">
        <f>IF(OR(J63="四球",J63="申告敬遠",J63="死球",J63="犠打",J63="犠飛",J63="打撃妨害",J63="走塁妨害（打者走者）"),0,IF(OR(J63="内野ゴロ",J63="フライ",J63="ライナー",J63="三振",J63="空振り三振",J63="見逃し三振",J63="振逃",J63="振逃げ：アウト",J63="振逃げ：セーフ",J63="ゲッツー",J63="単打",J63="二塁打",J63="三塁打",J63="本塁打",J63="エラー",J63="野選",J63="守備妨害"),1,"未確認"))</f>
        <v>1</v>
      </c>
      <c r="Y63" s="15">
        <f>IF(J63="犠飛",1,0)</f>
        <v>0</v>
      </c>
      <c r="Z63" s="15">
        <f>IF(OR(J63="四球",J63="申告敬遠"),1,0)</f>
        <v>0</v>
      </c>
      <c r="AA63" s="15">
        <f>IF(J63="死球",1,0)</f>
        <v>0</v>
      </c>
      <c r="AB63" s="15">
        <f>IF(OR(J63="単打",J63="二塁打",J63="三塁打",J63="本塁打"),1,0)</f>
        <v>0</v>
      </c>
      <c r="AC63" s="15">
        <f>IF(OR(J63="三振",J63="空振り三振",J63="見逃し三振",J63="振逃",J63="振逃げ：アウト",J63="振逃げ：セーフ"),1,0)</f>
        <v>1</v>
      </c>
      <c r="AD63" s="12" t="inlineStr">
        <is>
          <t xml:space="preserve">home-10</t>
        </is>
      </c>
    </row>
    <row r="64" ht="28" customHeight="1">
      <c r="A64" s="31">
        <v>59</v>
      </c>
      <c r="B64" s="31">
        <v>7</v>
      </c>
      <c r="C64" s="30" t="inlineStr">
        <is>
          <t xml:space="preserve">裏</t>
        </is>
      </c>
      <c r="D64" s="30" t="inlineStr">
        <is>
          <t xml:space="preserve">つばめウイングス</t>
        </is>
      </c>
      <c r="E64" s="31">
        <v>1</v>
      </c>
      <c r="F64" s="30" t="inlineStr">
        <is>
          <t xml:space="preserve">10</t>
        </is>
      </c>
      <c r="G64" s="30" t="inlineStr">
        <is>
          <t xml:space="preserve">なつめ こう</t>
        </is>
      </c>
      <c r="H64" s="31">
        <v>2</v>
      </c>
      <c r="I64" s="30" t="inlineStr">
        <is>
          <t xml:space="preserve">みずの そう</t>
        </is>
      </c>
      <c r="J64" s="24" t="inlineStr">
        <is>
          <t xml:space="preserve">単打</t>
        </is>
      </c>
      <c r="K64" s="30" t="inlineStr">
        <is>
          <t xml:space="preserve">右翼</t>
        </is>
      </c>
      <c r="L64" s="31">
        <v>0</v>
      </c>
      <c r="M64" s="31">
        <v>0</v>
      </c>
      <c r="N64" s="31">
        <f>COUNTIFS('1球ごと'!$Y$6:$Y$214,$T64,'1球ごと'!$AC$6:$AC$214,$V64,'1球ごと'!$U$6:$U$214,"対象")</f>
        <v>3</v>
      </c>
      <c r="O64" s="31">
        <f>COUNTIFS('1球ごと'!$Y$6:$Y$214,$T64,'1球ごと'!$AC$6:$AC$214,$V64,'1球ごと'!$U$6:$U$214,"対象",'1球ごと'!$L$6:$L$214,"&gt;0")</f>
        <v>3</v>
      </c>
      <c r="P64" s="31">
        <f>N64-O64</f>
        <v>0</v>
      </c>
      <c r="Q64" s="34">
        <f>IF(O64=0,"",ROUND(SUMIFS('1球ごと'!$L$6:$L$214,'1球ごと'!$Y$6:$Y$214,$T64,'1球ごと'!$AC$6:$AC$214,$V64,'1球ごと'!$U$6:$U$214,"対象")/O64,1))</f>
        <v>110.7</v>
      </c>
      <c r="R64" s="31">
        <f>IF(O64=0,"",_xlfn.MAXIFS('1球ごと'!$L$6:$L$214,'1球ごと'!$Y$6:$Y$214,$T64,'1球ごと'!$AC$6:$AC$214,$V64,'1球ごと'!$U$6:$U$214,"対象"))</f>
        <v>114</v>
      </c>
      <c r="S64" s="30" t="inlineStr">
        <is>
          <t xml:space="preserve"/>
        </is>
      </c>
      <c r="T64" s="30" t="inlineStr">
        <is>
          <t xml:space="preserve">pa-059</t>
        </is>
      </c>
      <c r="U64" s="30" t="inlineStr">
        <is>
          <t xml:space="preserve"/>
        </is>
      </c>
      <c r="V64" s="30" t="inlineStr">
        <is>
          <t xml:space="preserve">home-10</t>
        </is>
      </c>
      <c r="W64" s="31">
        <v>0</v>
      </c>
      <c r="X64" s="31">
        <f>IF(OR(J64="四球",J64="申告敬遠",J64="死球",J64="犠打",J64="犠飛",J64="打撃妨害",J64="走塁妨害（打者走者）"),0,IF(OR(J64="内野ゴロ",J64="フライ",J64="ライナー",J64="三振",J64="空振り三振",J64="見逃し三振",J64="振逃",J64="振逃げ：アウト",J64="振逃げ：セーフ",J64="ゲッツー",J64="単打",J64="二塁打",J64="三塁打",J64="本塁打",J64="エラー",J64="野選",J64="守備妨害"),1,"未確認"))</f>
        <v>1</v>
      </c>
      <c r="Y64" s="31">
        <f>IF(J64="犠飛",1,0)</f>
        <v>0</v>
      </c>
      <c r="Z64" s="31">
        <f>IF(OR(J64="四球",J64="申告敬遠"),1,0)</f>
        <v>0</v>
      </c>
      <c r="AA64" s="31">
        <f>IF(J64="死球",1,0)</f>
        <v>0</v>
      </c>
      <c r="AB64" s="31">
        <f>IF(OR(J64="単打",J64="二塁打",J64="三塁打",J64="本塁打"),1,0)</f>
        <v>1</v>
      </c>
      <c r="AC64" s="31">
        <f>IF(OR(J64="三振",J64="空振り三振",J64="見逃し三振",J64="振逃",J64="振逃げ：アウト",J64="振逃げ：セーフ"),1,0)</f>
        <v>0</v>
      </c>
      <c r="AD64" s="30" t="inlineStr">
        <is>
          <t xml:space="preserve">away-10</t>
        </is>
      </c>
    </row>
    <row r="65" ht="28" customHeight="1">
      <c r="A65" s="15">
        <v>60</v>
      </c>
      <c r="B65" s="15">
        <v>7</v>
      </c>
      <c r="C65" s="12" t="inlineStr">
        <is>
          <t xml:space="preserve">裏</t>
        </is>
      </c>
      <c r="D65" s="12" t="inlineStr">
        <is>
          <t xml:space="preserve">つばめウイングス</t>
        </is>
      </c>
      <c r="E65" s="15">
        <v>2</v>
      </c>
      <c r="F65" s="12" t="inlineStr">
        <is>
          <t xml:space="preserve">2</t>
        </is>
      </c>
      <c r="G65" s="12" t="inlineStr">
        <is>
          <t xml:space="preserve">あさひ つばさ</t>
        </is>
      </c>
      <c r="H65" s="15">
        <v>4</v>
      </c>
      <c r="I65" s="12" t="inlineStr">
        <is>
          <t xml:space="preserve">みずの そう</t>
        </is>
      </c>
      <c r="J65" s="12" t="inlineStr">
        <is>
          <t xml:space="preserve">フライ</t>
        </is>
      </c>
      <c r="K65" s="12" t="inlineStr">
        <is>
          <t xml:space="preserve">中堅</t>
        </is>
      </c>
      <c r="L65" s="15">
        <v>1</v>
      </c>
      <c r="M65" s="15">
        <v>0</v>
      </c>
      <c r="N65" s="15">
        <f>COUNTIFS('1球ごと'!$Y$6:$Y$214,$T65,'1球ごと'!$AC$6:$AC$214,$V65,'1球ごと'!$U$6:$U$214,"対象")</f>
        <v>4</v>
      </c>
      <c r="O65" s="15">
        <f>COUNTIFS('1球ごと'!$Y$6:$Y$214,$T65,'1球ごと'!$AC$6:$AC$214,$V65,'1球ごと'!$U$6:$U$214,"対象",'1球ごと'!$L$6:$L$214,"&gt;0")</f>
        <v>4</v>
      </c>
      <c r="P65" s="15">
        <f>N65-O65</f>
        <v>0</v>
      </c>
      <c r="Q65" s="16">
        <f>IF(O65=0,"",ROUND(SUMIFS('1球ごと'!$L$6:$L$214,'1球ごと'!$Y$6:$Y$214,$T65,'1球ごと'!$AC$6:$AC$214,$V65,'1球ごと'!$U$6:$U$214,"対象")/O65,1))</f>
        <v>109.5</v>
      </c>
      <c r="R65" s="15">
        <f>IF(O65=0,"",_xlfn.MAXIFS('1球ごと'!$L$6:$L$214,'1球ごと'!$Y$6:$Y$214,$T65,'1球ごと'!$AC$6:$AC$214,$V65,'1球ごと'!$U$6:$U$214,"対象"))</f>
        <v>113</v>
      </c>
      <c r="S65" s="12" t="inlineStr">
        <is>
          <t xml:space="preserve"/>
        </is>
      </c>
      <c r="T65" s="12" t="inlineStr">
        <is>
          <t xml:space="preserve">pa-060</t>
        </is>
      </c>
      <c r="U65" s="12" t="inlineStr">
        <is>
          <t xml:space="preserve"/>
        </is>
      </c>
      <c r="V65" s="12" t="inlineStr">
        <is>
          <t xml:space="preserve">home-2</t>
        </is>
      </c>
      <c r="W65" s="15">
        <v>0</v>
      </c>
      <c r="X65" s="15">
        <f>IF(OR(J65="四球",J65="申告敬遠",J65="死球",J65="犠打",J65="犠飛",J65="打撃妨害",J65="走塁妨害（打者走者）"),0,IF(OR(J65="内野ゴロ",J65="フライ",J65="ライナー",J65="三振",J65="空振り三振",J65="見逃し三振",J65="振逃",J65="振逃げ：アウト",J65="振逃げ：セーフ",J65="ゲッツー",J65="単打",J65="二塁打",J65="三塁打",J65="本塁打",J65="エラー",J65="野選",J65="守備妨害"),1,"未確認"))</f>
        <v>1</v>
      </c>
      <c r="Y65" s="15">
        <f>IF(J65="犠飛",1,0)</f>
        <v>0</v>
      </c>
      <c r="Z65" s="15">
        <f>IF(OR(J65="四球",J65="申告敬遠"),1,0)</f>
        <v>0</v>
      </c>
      <c r="AA65" s="15">
        <f>IF(J65="死球",1,0)</f>
        <v>0</v>
      </c>
      <c r="AB65" s="15">
        <f>IF(OR(J65="単打",J65="二塁打",J65="三塁打",J65="本塁打"),1,0)</f>
        <v>0</v>
      </c>
      <c r="AC65" s="15">
        <f>IF(OR(J65="三振",J65="空振り三振",J65="見逃し三振",J65="振逃",J65="振逃げ：アウト",J65="振逃げ：セーフ"),1,0)</f>
        <v>0</v>
      </c>
      <c r="AD65" s="12" t="inlineStr">
        <is>
          <t xml:space="preserve">away-10</t>
        </is>
      </c>
    </row>
    <row r="66" ht="28" customHeight="1">
      <c r="A66" s="31">
        <v>61</v>
      </c>
      <c r="B66" s="31">
        <v>7</v>
      </c>
      <c r="C66" s="30" t="inlineStr">
        <is>
          <t xml:space="preserve">裏</t>
        </is>
      </c>
      <c r="D66" s="30" t="inlineStr">
        <is>
          <t xml:space="preserve">つばめウイングス</t>
        </is>
      </c>
      <c r="E66" s="31">
        <v>3</v>
      </c>
      <c r="F66" s="30" t="inlineStr">
        <is>
          <t xml:space="preserve">3</t>
        </is>
      </c>
      <c r="G66" s="30" t="inlineStr">
        <is>
          <t xml:space="preserve">みなと はると</t>
        </is>
      </c>
      <c r="H66" s="31">
        <v>4</v>
      </c>
      <c r="I66" s="30" t="inlineStr">
        <is>
          <t xml:space="preserve">みずの そう</t>
        </is>
      </c>
      <c r="J66" s="30" t="inlineStr">
        <is>
          <t xml:space="preserve">空振り三振</t>
        </is>
      </c>
      <c r="K66" s="30" t="inlineStr">
        <is>
          <t xml:space="preserve"/>
        </is>
      </c>
      <c r="L66" s="31">
        <v>1</v>
      </c>
      <c r="M66" s="31">
        <v>0</v>
      </c>
      <c r="N66" s="31">
        <f>COUNTIFS('1球ごと'!$Y$6:$Y$214,$T66,'1球ごと'!$AC$6:$AC$214,$V66,'1球ごと'!$U$6:$U$214,"対象")</f>
        <v>4</v>
      </c>
      <c r="O66" s="31">
        <f>COUNTIFS('1球ごと'!$Y$6:$Y$214,$T66,'1球ごと'!$AC$6:$AC$214,$V66,'1球ごと'!$U$6:$U$214,"対象",'1球ごと'!$L$6:$L$214,"&gt;0")</f>
        <v>4</v>
      </c>
      <c r="P66" s="31">
        <f>N66-O66</f>
        <v>0</v>
      </c>
      <c r="Q66" s="34">
        <f>IF(O66=0,"",ROUND(SUMIFS('1球ごと'!$L$6:$L$214,'1球ごと'!$Y$6:$Y$214,$T66,'1球ごと'!$AC$6:$AC$214,$V66,'1球ごと'!$U$6:$U$214,"対象")/O66,1))</f>
        <v>107.3</v>
      </c>
      <c r="R66" s="31">
        <f>IF(O66=0,"",_xlfn.MAXIFS('1球ごと'!$L$6:$L$214,'1球ごと'!$Y$6:$Y$214,$T66,'1球ごと'!$AC$6:$AC$214,$V66,'1球ごと'!$U$6:$U$214,"対象"))</f>
        <v>112</v>
      </c>
      <c r="S66" s="30" t="inlineStr">
        <is>
          <t xml:space="preserve"/>
        </is>
      </c>
      <c r="T66" s="30" t="inlineStr">
        <is>
          <t xml:space="preserve">pa-061</t>
        </is>
      </c>
      <c r="U66" s="30" t="inlineStr">
        <is>
          <t xml:space="preserve"/>
        </is>
      </c>
      <c r="V66" s="30" t="inlineStr">
        <is>
          <t xml:space="preserve">home-3</t>
        </is>
      </c>
      <c r="W66" s="31">
        <v>0</v>
      </c>
      <c r="X66" s="31">
        <f>IF(OR(J66="四球",J66="申告敬遠",J66="死球",J66="犠打",J66="犠飛",J66="打撃妨害",J66="走塁妨害（打者走者）"),0,IF(OR(J66="内野ゴロ",J66="フライ",J66="ライナー",J66="三振",J66="空振り三振",J66="見逃し三振",J66="振逃",J66="振逃げ：アウト",J66="振逃げ：セーフ",J66="ゲッツー",J66="単打",J66="二塁打",J66="三塁打",J66="本塁打",J66="エラー",J66="野選",J66="守備妨害"),1,"未確認"))</f>
        <v>1</v>
      </c>
      <c r="Y66" s="31">
        <f>IF(J66="犠飛",1,0)</f>
        <v>0</v>
      </c>
      <c r="Z66" s="31">
        <f>IF(OR(J66="四球",J66="申告敬遠"),1,0)</f>
        <v>0</v>
      </c>
      <c r="AA66" s="31">
        <f>IF(J66="死球",1,0)</f>
        <v>0</v>
      </c>
      <c r="AB66" s="31">
        <f>IF(OR(J66="単打",J66="二塁打",J66="三塁打",J66="本塁打"),1,0)</f>
        <v>0</v>
      </c>
      <c r="AC66" s="31">
        <f>IF(OR(J66="三振",J66="空振り三振",J66="見逃し三振",J66="振逃",J66="振逃げ：アウト",J66="振逃げ：セーフ"),1,0)</f>
        <v>1</v>
      </c>
      <c r="AD66" s="30" t="inlineStr">
        <is>
          <t xml:space="preserve">away-10</t>
        </is>
      </c>
    </row>
    <row r="67" ht="28" customHeight="1">
      <c r="A67" s="15">
        <v>62</v>
      </c>
      <c r="B67" s="15">
        <v>7</v>
      </c>
      <c r="C67" s="12" t="inlineStr">
        <is>
          <t xml:space="preserve">裏</t>
        </is>
      </c>
      <c r="D67" s="12" t="inlineStr">
        <is>
          <t xml:space="preserve">つばめウイングス</t>
        </is>
      </c>
      <c r="E67" s="15">
        <v>4</v>
      </c>
      <c r="F67" s="12" t="inlineStr">
        <is>
          <t xml:space="preserve">4</t>
        </is>
      </c>
      <c r="G67" s="12" t="inlineStr">
        <is>
          <t xml:space="preserve">ふじの けい</t>
        </is>
      </c>
      <c r="H67" s="15">
        <v>4</v>
      </c>
      <c r="I67" s="12" t="inlineStr">
        <is>
          <t xml:space="preserve">みずの そう</t>
        </is>
      </c>
      <c r="J67" s="12" t="inlineStr">
        <is>
          <t xml:space="preserve">内野ゴロ</t>
        </is>
      </c>
      <c r="K67" s="12" t="inlineStr">
        <is>
          <t xml:space="preserve">遊撃</t>
        </is>
      </c>
      <c r="L67" s="15">
        <v>1</v>
      </c>
      <c r="M67" s="15">
        <v>0</v>
      </c>
      <c r="N67" s="15">
        <f>COUNTIFS('1球ごと'!$Y$6:$Y$214,$T67,'1球ごと'!$AC$6:$AC$214,$V67,'1球ごと'!$U$6:$U$214,"対象")</f>
        <v>3</v>
      </c>
      <c r="O67" s="15">
        <f>COUNTIFS('1球ごと'!$Y$6:$Y$214,$T67,'1球ごと'!$AC$6:$AC$214,$V67,'1球ごと'!$U$6:$U$214,"対象",'1球ごと'!$L$6:$L$214,"&gt;0")</f>
        <v>3</v>
      </c>
      <c r="P67" s="15">
        <f>N67-O67</f>
        <v>0</v>
      </c>
      <c r="Q67" s="16">
        <f>IF(O67=0,"",ROUND(SUMIFS('1球ごと'!$L$6:$L$214,'1球ごと'!$Y$6:$Y$214,$T67,'1球ごと'!$AC$6:$AC$214,$V67,'1球ごと'!$U$6:$U$214,"対象")/O67,1))</f>
        <v>110.7</v>
      </c>
      <c r="R67" s="15">
        <f>IF(O67=0,"",_xlfn.MAXIFS('1球ごと'!$L$6:$L$214,'1球ごと'!$Y$6:$Y$214,$T67,'1球ごと'!$AC$6:$AC$214,$V67,'1球ごと'!$U$6:$U$214,"対象"))</f>
        <v>114</v>
      </c>
      <c r="S67" s="12" t="inlineStr">
        <is>
          <t xml:space="preserve"/>
        </is>
      </c>
      <c r="T67" s="12" t="inlineStr">
        <is>
          <t xml:space="preserve">pa-062</t>
        </is>
      </c>
      <c r="U67" s="12" t="inlineStr">
        <is>
          <t xml:space="preserve"/>
        </is>
      </c>
      <c r="V67" s="12" t="inlineStr">
        <is>
          <t xml:space="preserve">home-4</t>
        </is>
      </c>
      <c r="W67" s="15">
        <v>0</v>
      </c>
      <c r="X67" s="15">
        <f>IF(OR(J67="四球",J67="申告敬遠",J67="死球",J67="犠打",J67="犠飛",J67="打撃妨害",J67="走塁妨害（打者走者）"),0,IF(OR(J67="内野ゴロ",J67="フライ",J67="ライナー",J67="三振",J67="空振り三振",J67="見逃し三振",J67="振逃",J67="振逃げ：アウト",J67="振逃げ：セーフ",J67="ゲッツー",J67="単打",J67="二塁打",J67="三塁打",J67="本塁打",J67="エラー",J67="野選",J67="守備妨害"),1,"未確認"))</f>
        <v>1</v>
      </c>
      <c r="Y67" s="15">
        <f>IF(J67="犠飛",1,0)</f>
        <v>0</v>
      </c>
      <c r="Z67" s="15">
        <f>IF(OR(J67="四球",J67="申告敬遠"),1,0)</f>
        <v>0</v>
      </c>
      <c r="AA67" s="15">
        <f>IF(J67="死球",1,0)</f>
        <v>0</v>
      </c>
      <c r="AB67" s="15">
        <f>IF(OR(J67="単打",J67="二塁打",J67="三塁打",J67="本塁打"),1,0)</f>
        <v>0</v>
      </c>
      <c r="AC67" s="15">
        <f>IF(OR(J67="三振",J67="空振り三振",J67="見逃し三振",J67="振逃",J67="振逃げ：アウト",J67="振逃げ：セーフ"),1,0)</f>
        <v>0</v>
      </c>
      <c r="AD67" s="12" t="inlineStr">
        <is>
          <t xml:space="preserve">away-10</t>
        </is>
      </c>
    </row>
  </sheetData>
  <autoFilter ref="A5:AD67"/>
  <mergeCells count="2">
    <mergeCell ref="A2:AD2"/>
    <mergeCell ref="A3:AD3"/>
  </mergeCells>
  <printOptions horizontalCentered="1"/>
  <pageMargins left="0.25" right="0.25" top="0.35" bottom="0.35" header="0.1" footer="0.1"/>
  <pageSetup paperSize="8" orientation="landscape" fitToWidth="1" fitToHeight="0"/>
</worksheet>
</file>

<file path=xl/worksheets/sheet4.xml><?xml version="1.0" encoding="utf-8"?>
<worksheet xmlns="http://schemas.openxmlformats.org/spreadsheetml/2006/main">
  <dimension ref="A1:V25"/>
  <sheetViews>
    <sheetView workbookViewId="0" showGridLines="0">
      <pane ySplit="5" xSplit="4" topLeftCell="E6" activePane="bottomRight" state="frozen"/>
    </sheetView>
  </sheetViews>
  <sheetFormatPr defaultRowHeight="28"/>
  <cols>
    <col min="1" max="1" width="13" customWidth="1"/>
    <col min="2" max="2" width="8" customWidth="1"/>
    <col min="3" max="3" width="9" customWidth="1"/>
    <col min="4" max="4" width="17" customWidth="1"/>
    <col min="5" max="5" width="28" customWidth="1"/>
    <col min="6" max="6" width="28" customWidth="1"/>
    <col min="7" max="7" width="28" customWidth="1"/>
    <col min="8" max="8" width="28" customWidth="1"/>
    <col min="9" max="9" width="9" customWidth="1"/>
    <col min="10" max="10" width="9" customWidth="1"/>
    <col min="11" max="11" width="10" customWidth="1"/>
    <col min="12" max="12" width="9" customWidth="1"/>
    <col min="13" max="13" width="9" customWidth="1"/>
    <col min="14" max="14" width="10" customWidth="1"/>
    <col min="15" max="15" width="9" customWidth="1"/>
    <col min="16" max="16" width="9" customWidth="1"/>
    <col min="17" max="17" width="11" customWidth="1"/>
    <col min="18" max="18" width="20" customWidth="1"/>
    <col min="19" max="19" width="9" customWidth="1"/>
    <col min="20" max="20" width="9" customWidth="1"/>
    <col min="21" max="21" width="9" customWidth="1"/>
    <col min="22" max="22" width="36" customWidth="1"/>
  </cols>
  <sheetData>
    <row r="2" ht="27" customHeight="1">
      <c r="A2" s="25" t="inlineStr">
        <is>
          <t xml:space="preserve">打者別の各打席結果</t>
        </is>
      </c>
    </row>
    <row r="3" ht="31" customHeight="1">
      <c r="A3" s="26" t="inlineStr">
        <is>
          <t xml:space="preserve">2026-10-30 うぐいすスターズ 対 つばめウイングス／架空サンプル試合（７回終了・出力確認）／終了</t>
        </is>
      </c>
    </row>
    <row r="5" ht="35" customHeight="1">
      <c r="A5" s="29" t="inlineStr">
        <is>
          <t xml:space="preserve">チーム</t>
        </is>
      </c>
      <c r="B5" s="29" t="inlineStr">
        <is>
          <t xml:space="preserve">打順</t>
        </is>
      </c>
      <c r="C5" s="29" t="inlineStr">
        <is>
          <t xml:space="preserve">背番号</t>
        </is>
      </c>
      <c r="D5" s="29" t="inlineStr">
        <is>
          <t xml:space="preserve">選手名</t>
        </is>
      </c>
      <c r="E5" s="29" t="inlineStr">
        <is>
          <t xml:space="preserve">第1打席</t>
        </is>
      </c>
      <c r="F5" s="29" t="inlineStr">
        <is>
          <t xml:space="preserve">第2打席</t>
        </is>
      </c>
      <c r="G5" s="29" t="inlineStr">
        <is>
          <t xml:space="preserve">第3打席</t>
        </is>
      </c>
      <c r="H5" s="29" t="inlineStr">
        <is>
          <t xml:space="preserve">第4打席</t>
        </is>
      </c>
      <c r="I5" s="29" t="inlineStr">
        <is>
          <t xml:space="preserve">打席</t>
        </is>
      </c>
      <c r="J5" s="29" t="inlineStr">
        <is>
          <t xml:space="preserve">安打</t>
        </is>
      </c>
      <c r="K5" s="29" t="inlineStr">
        <is>
          <t xml:space="preserve">四死球</t>
        </is>
      </c>
      <c r="L5" s="29" t="inlineStr">
        <is>
          <t xml:space="preserve">三振</t>
        </is>
      </c>
      <c r="M5" s="29" t="inlineStr">
        <is>
          <t xml:space="preserve">打数</t>
        </is>
      </c>
      <c r="N5" s="29" t="inlineStr">
        <is>
          <t xml:space="preserve">打率</t>
        </is>
      </c>
      <c r="O5" s="29" t="inlineStr">
        <is>
          <t xml:space="preserve">打点</t>
        </is>
      </c>
      <c r="P5" s="29" t="inlineStr">
        <is>
          <t xml:space="preserve">得点</t>
        </is>
      </c>
      <c r="Q5" s="29" t="inlineStr">
        <is>
          <t xml:space="preserve">出塁率</t>
        </is>
      </c>
      <c r="R5" s="29" t="inlineStr">
        <is>
          <t xml:space="preserve">打者ID</t>
        </is>
      </c>
      <c r="S5" s="29" t="inlineStr">
        <is>
          <t xml:space="preserve">犠飛</t>
        </is>
      </c>
      <c r="T5" s="29" t="inlineStr">
        <is>
          <t xml:space="preserve">四球</t>
        </is>
      </c>
      <c r="U5" s="29" t="inlineStr">
        <is>
          <t xml:space="preserve">死球</t>
        </is>
      </c>
      <c r="V5" s="29" t="inlineStr">
        <is>
          <t xml:space="preserve">集計の確認</t>
        </is>
      </c>
    </row>
    <row r="6" ht="42" customHeight="1">
      <c r="A6" s="30" t="inlineStr">
        <is>
          <t xml:space="preserve">うぐいすスターズ</t>
        </is>
      </c>
      <c r="B6" s="31">
        <v>1</v>
      </c>
      <c r="C6" s="30" t="inlineStr">
        <is>
          <t xml:space="preserve">1</t>
        </is>
      </c>
      <c r="D6" s="30" t="inlineStr">
        <is>
          <t xml:space="preserve">あおい れん</t>
        </is>
      </c>
      <c r="E6" s="30" t="inlineStr">
        <is>
          <t xml:space="preserve">1回表 単打
2球／最高 111km/h</t>
        </is>
      </c>
      <c r="F6" s="30" t="inlineStr">
        <is>
          <t xml:space="preserve">3回表 単打
4球／最高 108km/h</t>
        </is>
      </c>
      <c r="G6" s="30" t="inlineStr">
        <is>
          <t xml:space="preserve"/>
        </is>
      </c>
      <c r="H6" s="30" t="inlineStr">
        <is>
          <t xml:space="preserve"/>
        </is>
      </c>
      <c r="I6" s="31">
        <f>COUNTIFS('打席ごと'!$J$6:$J$67,"&lt;&gt;未入力",'打席ごと'!$V$6:$V$67,$R6)</f>
        <v>2</v>
      </c>
      <c r="J6" s="31">
        <f>SUMIFS('打席ごと'!$AB$6:$AB$67,'打席ごと'!$V$6:$V$67,$R6)</f>
        <v>2</v>
      </c>
      <c r="K6" s="31">
        <f>SUMIFS('打席ごと'!$Z$6:$Z$67,'打席ごと'!$V$6:$V$67,$R6)+SUMIFS('打席ごと'!$AA$6:$AA$67,'打席ごと'!$V$6:$V$67,$R6)</f>
        <v>0</v>
      </c>
      <c r="L6" s="31">
        <f>SUMIFS('打席ごと'!$AC$6:$AC$67,'打席ごと'!$V$6:$V$67,$R6)</f>
        <v>0</v>
      </c>
      <c r="M6" s="31">
        <f>IF(COUNTIFS('打席ごと'!$X$6:$X$67,"未確認",'打席ごと'!$V$6:$V$67,$R6)&gt;0,"未確認",SUMIFS('打席ごと'!$X$6:$X$67,'打席ごと'!$V$6:$V$67,$R6))</f>
        <v>2</v>
      </c>
      <c r="N6" s="47">
        <f>IF(ISNUMBER(M6),IF(M6=0,"—",J6/M6),"未確認")</f>
        <v>1</v>
      </c>
      <c r="O6" s="31">
        <f>IF(COUNTIFS('打席ごと'!$W$6:$W$67,"未確認",'打席ごと'!$V$6:$V$67,$R6)&gt;0,"未確認",SUMIFS('打席ごと'!$W$6:$W$67,'打席ごと'!$V$6:$V$67,$R6))</f>
        <v>0</v>
      </c>
      <c r="P6" s="31">
        <v>2</v>
      </c>
      <c r="Q6" s="47">
        <f>IF(ISNUMBER(M6),IF(M6+T6+U6+S6=0,"—",(J6+T6+U6)/(M6+T6+U6+S6)),"未確認")</f>
        <v>1</v>
      </c>
      <c r="R6" s="30" t="inlineStr">
        <is>
          <t xml:space="preserve">away-1</t>
        </is>
      </c>
      <c r="S6" s="31">
        <f>SUMIFS('打席ごと'!$Y$6:$Y$67,'打席ごと'!$V$6:$V$67,$R6)</f>
        <v>0</v>
      </c>
      <c r="T6" s="31">
        <f>SUMIFS('打席ごと'!$Z$6:$Z$67,'打席ごと'!$V$6:$V$67,$R6)</f>
        <v>0</v>
      </c>
      <c r="U6" s="31">
        <f>SUMIFS('打席ごと'!$AA$6:$AA$67,'打席ごと'!$V$6:$V$67,$R6)</f>
        <v>0</v>
      </c>
      <c r="V6" s="30" t="inlineStr">
        <is>
          <t xml:space="preserve"/>
        </is>
      </c>
    </row>
    <row r="7" ht="42" customHeight="1">
      <c r="A7" s="12" t="inlineStr">
        <is>
          <t xml:space="preserve">うぐいすスターズ</t>
        </is>
      </c>
      <c r="B7" s="15">
        <v>1</v>
      </c>
      <c r="C7" s="12" t="inlineStr">
        <is>
          <t xml:space="preserve">10</t>
        </is>
      </c>
      <c r="D7" s="12" t="inlineStr">
        <is>
          <t xml:space="preserve">みずの そう</t>
        </is>
      </c>
      <c r="E7" s="12" t="inlineStr">
        <is>
          <t xml:space="preserve">5回表 二塁打
2球／最高 117km/h</t>
        </is>
      </c>
      <c r="F7" s="12" t="inlineStr">
        <is>
          <t xml:space="preserve">7回表 内野ゴロ
2球／最高 111km/h</t>
        </is>
      </c>
      <c r="G7" s="12" t="inlineStr">
        <is>
          <t xml:space="preserve"/>
        </is>
      </c>
      <c r="H7" s="12" t="inlineStr">
        <is>
          <t xml:space="preserve"/>
        </is>
      </c>
      <c r="I7" s="15">
        <f>COUNTIFS('打席ごと'!$J$6:$J$67,"&lt;&gt;未入力",'打席ごと'!$V$6:$V$67,$R7)</f>
        <v>2</v>
      </c>
      <c r="J7" s="15">
        <f>SUMIFS('打席ごと'!$AB$6:$AB$67,'打席ごと'!$V$6:$V$67,$R7)</f>
        <v>1</v>
      </c>
      <c r="K7" s="15">
        <f>SUMIFS('打席ごと'!$Z$6:$Z$67,'打席ごと'!$V$6:$V$67,$R7)+SUMIFS('打席ごと'!$AA$6:$AA$67,'打席ごと'!$V$6:$V$67,$R7)</f>
        <v>0</v>
      </c>
      <c r="L7" s="15">
        <f>SUMIFS('打席ごと'!$AC$6:$AC$67,'打席ごと'!$V$6:$V$67,$R7)</f>
        <v>0</v>
      </c>
      <c r="M7" s="15">
        <f>IF(COUNTIFS('打席ごと'!$X$6:$X$67,"未確認",'打席ごと'!$V$6:$V$67,$R7)&gt;0,"未確認",SUMIFS('打席ごと'!$X$6:$X$67,'打席ごと'!$V$6:$V$67,$R7))</f>
        <v>2</v>
      </c>
      <c r="N7" s="46">
        <f>IF(ISNUMBER(M7),IF(M7=0,"—",J7/M7),"未確認")</f>
        <v>0.5</v>
      </c>
      <c r="O7" s="15">
        <f>IF(COUNTIFS('打席ごと'!$W$6:$W$67,"未確認",'打席ごと'!$V$6:$V$67,$R7)&gt;0,"未確認",SUMIFS('打席ごと'!$W$6:$W$67,'打席ごと'!$V$6:$V$67,$R7))</f>
        <v>0</v>
      </c>
      <c r="P7" s="15">
        <v>0</v>
      </c>
      <c r="Q7" s="46">
        <f>IF(ISNUMBER(M7),IF(M7+T7+U7+S7=0,"—",(J7+T7+U7)/(M7+T7+U7+S7)),"未確認")</f>
        <v>0.5</v>
      </c>
      <c r="R7" s="12" t="inlineStr">
        <is>
          <t xml:space="preserve">away-10</t>
        </is>
      </c>
      <c r="S7" s="15">
        <f>SUMIFS('打席ごと'!$Y$6:$Y$67,'打席ごと'!$V$6:$V$67,$R7)</f>
        <v>0</v>
      </c>
      <c r="T7" s="15">
        <f>SUMIFS('打席ごと'!$Z$6:$Z$67,'打席ごと'!$V$6:$V$67,$R7)</f>
        <v>0</v>
      </c>
      <c r="U7" s="15">
        <f>SUMIFS('打席ごと'!$AA$6:$AA$67,'打席ごと'!$V$6:$V$67,$R7)</f>
        <v>0</v>
      </c>
      <c r="V7" s="12" t="inlineStr">
        <is>
          <t xml:space="preserve"/>
        </is>
      </c>
    </row>
    <row r="8" ht="42" customHeight="1">
      <c r="A8" s="30" t="inlineStr">
        <is>
          <t xml:space="preserve">うぐいすスターズ</t>
        </is>
      </c>
      <c r="B8" s="31">
        <v>2</v>
      </c>
      <c r="C8" s="30" t="inlineStr">
        <is>
          <t xml:space="preserve">2</t>
        </is>
      </c>
      <c r="D8" s="30" t="inlineStr">
        <is>
          <t xml:space="preserve">はやせ そら</t>
        </is>
      </c>
      <c r="E8" s="30" t="inlineStr">
        <is>
          <t xml:space="preserve">1回表 犠打
2球／最高 110km/h</t>
        </is>
      </c>
      <c r="F8" s="30" t="inlineStr">
        <is>
          <t xml:space="preserve">3回表 本塁打
2球／最高 111km/h</t>
        </is>
      </c>
      <c r="G8" s="30" t="inlineStr">
        <is>
          <t xml:space="preserve">5回表 犠飛
3球／最高 116km/h</t>
        </is>
      </c>
      <c r="H8" s="30" t="inlineStr">
        <is>
          <t xml:space="preserve">7回表 単打
3球／最高 117km/h</t>
        </is>
      </c>
      <c r="I8" s="31">
        <f>COUNTIFS('打席ごと'!$J$6:$J$67,"&lt;&gt;未入力",'打席ごと'!$V$6:$V$67,$R8)</f>
        <v>4</v>
      </c>
      <c r="J8" s="31">
        <f>SUMIFS('打席ごと'!$AB$6:$AB$67,'打席ごと'!$V$6:$V$67,$R8)</f>
        <v>2</v>
      </c>
      <c r="K8" s="31">
        <f>SUMIFS('打席ごと'!$Z$6:$Z$67,'打席ごと'!$V$6:$V$67,$R8)+SUMIFS('打席ごと'!$AA$6:$AA$67,'打席ごと'!$V$6:$V$67,$R8)</f>
        <v>0</v>
      </c>
      <c r="L8" s="31">
        <f>SUMIFS('打席ごと'!$AC$6:$AC$67,'打席ごと'!$V$6:$V$67,$R8)</f>
        <v>0</v>
      </c>
      <c r="M8" s="31">
        <f>IF(COUNTIFS('打席ごと'!$X$6:$X$67,"未確認",'打席ごと'!$V$6:$V$67,$R8)&gt;0,"未確認",SUMIFS('打席ごと'!$X$6:$X$67,'打席ごと'!$V$6:$V$67,$R8))</f>
        <v>2</v>
      </c>
      <c r="N8" s="47">
        <f>IF(ISNUMBER(M8),IF(M8=0,"—",J8/M8),"未確認")</f>
        <v>1</v>
      </c>
      <c r="O8" s="31">
        <f>IF(COUNTIFS('打席ごと'!$W$6:$W$67,"未確認",'打席ごと'!$V$6:$V$67,$R8)&gt;0,"未確認",SUMIFS('打席ごと'!$W$6:$W$67,'打席ごと'!$V$6:$V$67,$R8))</f>
        <v>4</v>
      </c>
      <c r="P8" s="31">
        <v>1</v>
      </c>
      <c r="Q8" s="47">
        <f>IF(ISNUMBER(M8),IF(M8+T8+U8+S8=0,"—",(J8+T8+U8)/(M8+T8+U8+S8)),"未確認")</f>
        <v>0.6666666666666666</v>
      </c>
      <c r="R8" s="30" t="inlineStr">
        <is>
          <t xml:space="preserve">away-2</t>
        </is>
      </c>
      <c r="S8" s="31">
        <f>SUMIFS('打席ごと'!$Y$6:$Y$67,'打席ごと'!$V$6:$V$67,$R8)</f>
        <v>1</v>
      </c>
      <c r="T8" s="31">
        <f>SUMIFS('打席ごと'!$Z$6:$Z$67,'打席ごと'!$V$6:$V$67,$R8)</f>
        <v>0</v>
      </c>
      <c r="U8" s="31">
        <f>SUMIFS('打席ごと'!$AA$6:$AA$67,'打席ごと'!$V$6:$V$67,$R8)</f>
        <v>0</v>
      </c>
      <c r="V8" s="30" t="inlineStr">
        <is>
          <t xml:space="preserve"/>
        </is>
      </c>
    </row>
    <row r="9" ht="42" customHeight="1">
      <c r="A9" s="12" t="inlineStr">
        <is>
          <t xml:space="preserve">うぐいすスターズ</t>
        </is>
      </c>
      <c r="B9" s="15">
        <v>3</v>
      </c>
      <c r="C9" s="12" t="inlineStr">
        <is>
          <t xml:space="preserve">3</t>
        </is>
      </c>
      <c r="D9" s="12" t="inlineStr">
        <is>
          <t xml:space="preserve">もりの いつき</t>
        </is>
      </c>
      <c r="E9" s="12" t="inlineStr">
        <is>
          <t xml:space="preserve">1回表 二塁打
4球／最高 109km/h</t>
        </is>
      </c>
      <c r="F9" s="12" t="inlineStr">
        <is>
          <t xml:space="preserve">3回表 内野ゴロ
3球／最高 110km/h</t>
        </is>
      </c>
      <c r="G9" s="12" t="inlineStr">
        <is>
          <t xml:space="preserve">5回表 見逃し三振
4球／最高 115km/h</t>
        </is>
      </c>
      <c r="H9" s="12" t="inlineStr">
        <is>
          <t xml:space="preserve">7回表 フライ
4球／最高 116km/h</t>
        </is>
      </c>
      <c r="I9" s="15">
        <f>COUNTIFS('打席ごと'!$J$6:$J$67,"&lt;&gt;未入力",'打席ごと'!$V$6:$V$67,$R9)</f>
        <v>4</v>
      </c>
      <c r="J9" s="15">
        <f>SUMIFS('打席ごと'!$AB$6:$AB$67,'打席ごと'!$V$6:$V$67,$R9)</f>
        <v>1</v>
      </c>
      <c r="K9" s="15">
        <f>SUMIFS('打席ごと'!$Z$6:$Z$67,'打席ごと'!$V$6:$V$67,$R9)+SUMIFS('打席ごと'!$AA$6:$AA$67,'打席ごと'!$V$6:$V$67,$R9)</f>
        <v>0</v>
      </c>
      <c r="L9" s="15">
        <f>SUMIFS('打席ごと'!$AC$6:$AC$67,'打席ごと'!$V$6:$V$67,$R9)</f>
        <v>1</v>
      </c>
      <c r="M9" s="15">
        <f>IF(COUNTIFS('打席ごと'!$X$6:$X$67,"未確認",'打席ごと'!$V$6:$V$67,$R9)&gt;0,"未確認",SUMIFS('打席ごと'!$X$6:$X$67,'打席ごと'!$V$6:$V$67,$R9))</f>
        <v>4</v>
      </c>
      <c r="N9" s="46">
        <f>IF(ISNUMBER(M9),IF(M9=0,"—",J9/M9),"未確認")</f>
        <v>0.25</v>
      </c>
      <c r="O9" s="15">
        <f>IF(COUNTIFS('打席ごと'!$W$6:$W$67,"未確認",'打席ごと'!$V$6:$V$67,$R9)&gt;0,"未確認",SUMIFS('打席ごと'!$W$6:$W$67,'打席ごと'!$V$6:$V$67,$R9))</f>
        <v>1</v>
      </c>
      <c r="P9" s="15">
        <v>0</v>
      </c>
      <c r="Q9" s="46">
        <f>IF(ISNUMBER(M9),IF(M9+T9+U9+S9=0,"—",(J9+T9+U9)/(M9+T9+U9+S9)),"未確認")</f>
        <v>0.25</v>
      </c>
      <c r="R9" s="12" t="inlineStr">
        <is>
          <t xml:space="preserve">away-3</t>
        </is>
      </c>
      <c r="S9" s="15">
        <f>SUMIFS('打席ごと'!$Y$6:$Y$67,'打席ごと'!$V$6:$V$67,$R9)</f>
        <v>0</v>
      </c>
      <c r="T9" s="15">
        <f>SUMIFS('打席ごと'!$Z$6:$Z$67,'打席ごと'!$V$6:$V$67,$R9)</f>
        <v>0</v>
      </c>
      <c r="U9" s="15">
        <f>SUMIFS('打席ごと'!$AA$6:$AA$67,'打席ごと'!$V$6:$V$67,$R9)</f>
        <v>0</v>
      </c>
      <c r="V9" s="12" t="inlineStr">
        <is>
          <t xml:space="preserve"/>
        </is>
      </c>
    </row>
    <row r="10" ht="42" customHeight="1">
      <c r="A10" s="30" t="inlineStr">
        <is>
          <t xml:space="preserve">うぐいすスターズ</t>
        </is>
      </c>
      <c r="B10" s="31">
        <v>4</v>
      </c>
      <c r="C10" s="30" t="inlineStr">
        <is>
          <t xml:space="preserve">4</t>
        </is>
      </c>
      <c r="D10" s="30" t="inlineStr">
        <is>
          <t xml:space="preserve">しらいし はる</t>
        </is>
      </c>
      <c r="E10" s="30" t="inlineStr">
        <is>
          <t xml:space="preserve">1回表 空振り三振
4球／最高 111km/h</t>
        </is>
      </c>
      <c r="F10" s="30" t="inlineStr">
        <is>
          <t xml:space="preserve">3回表 ライナー
4球／最高 109km/h</t>
        </is>
      </c>
      <c r="G10" s="30" t="inlineStr">
        <is>
          <t xml:space="preserve">5回表 内野ゴロ
2球／最高 114km/h</t>
        </is>
      </c>
      <c r="H10" s="30" t="inlineStr">
        <is>
          <t xml:space="preserve">7回表 見逃し三振
4球／最高 115km/h</t>
        </is>
      </c>
      <c r="I10" s="31">
        <f>COUNTIFS('打席ごと'!$J$6:$J$67,"&lt;&gt;未入力",'打席ごと'!$V$6:$V$67,$R10)</f>
        <v>4</v>
      </c>
      <c r="J10" s="31">
        <f>SUMIFS('打席ごと'!$AB$6:$AB$67,'打席ごと'!$V$6:$V$67,$R10)</f>
        <v>0</v>
      </c>
      <c r="K10" s="31">
        <f>SUMIFS('打席ごと'!$Z$6:$Z$67,'打席ごと'!$V$6:$V$67,$R10)+SUMIFS('打席ごと'!$AA$6:$AA$67,'打席ごと'!$V$6:$V$67,$R10)</f>
        <v>0</v>
      </c>
      <c r="L10" s="31">
        <f>SUMIFS('打席ごと'!$AC$6:$AC$67,'打席ごと'!$V$6:$V$67,$R10)</f>
        <v>2</v>
      </c>
      <c r="M10" s="31">
        <f>IF(COUNTIFS('打席ごと'!$X$6:$X$67,"未確認",'打席ごと'!$V$6:$V$67,$R10)&gt;0,"未確認",SUMIFS('打席ごと'!$X$6:$X$67,'打席ごと'!$V$6:$V$67,$R10))</f>
        <v>4</v>
      </c>
      <c r="N10" s="47">
        <f>IF(ISNUMBER(M10),IF(M10=0,"—",J10/M10),"未確認")</f>
        <v>0</v>
      </c>
      <c r="O10" s="31">
        <f>IF(COUNTIFS('打席ごと'!$W$6:$W$67,"未確認",'打席ごと'!$V$6:$V$67,$R10)&gt;0,"未確認",SUMIFS('打席ごと'!$W$6:$W$67,'打席ごと'!$V$6:$V$67,$R10))</f>
        <v>0</v>
      </c>
      <c r="P10" s="31">
        <v>0</v>
      </c>
      <c r="Q10" s="47">
        <f>IF(ISNUMBER(M10),IF(M10+T10+U10+S10=0,"—",(J10+T10+U10)/(M10+T10+U10+S10)),"未確認")</f>
        <v>0</v>
      </c>
      <c r="R10" s="30" t="inlineStr">
        <is>
          <t xml:space="preserve">away-4</t>
        </is>
      </c>
      <c r="S10" s="31">
        <f>SUMIFS('打席ごと'!$Y$6:$Y$67,'打席ごと'!$V$6:$V$67,$R10)</f>
        <v>0</v>
      </c>
      <c r="T10" s="31">
        <f>SUMIFS('打席ごと'!$Z$6:$Z$67,'打席ごと'!$V$6:$V$67,$R10)</f>
        <v>0</v>
      </c>
      <c r="U10" s="31">
        <f>SUMIFS('打席ごと'!$AA$6:$AA$67,'打席ごと'!$V$6:$V$67,$R10)</f>
        <v>0</v>
      </c>
      <c r="V10" s="30" t="inlineStr">
        <is>
          <t xml:space="preserve"/>
        </is>
      </c>
    </row>
    <row r="11" ht="42" customHeight="1">
      <c r="A11" s="12" t="inlineStr">
        <is>
          <t xml:space="preserve">うぐいすスターズ</t>
        </is>
      </c>
      <c r="B11" s="15">
        <v>5</v>
      </c>
      <c r="C11" s="12" t="inlineStr">
        <is>
          <t xml:space="preserve">5</t>
        </is>
      </c>
      <c r="D11" s="12" t="inlineStr">
        <is>
          <t xml:space="preserve">かざま りく</t>
        </is>
      </c>
      <c r="E11" s="12" t="inlineStr">
        <is>
          <t xml:space="preserve">1回表 内野ゴロ
3球／最高 110km/h</t>
        </is>
      </c>
      <c r="F11" s="12" t="inlineStr">
        <is>
          <t xml:space="preserve">3回表 空振り三振
4球／最高 111km/h</t>
        </is>
      </c>
      <c r="G11" s="12" t="inlineStr">
        <is>
          <t xml:space="preserve">6回表 単打
4球／最高 116km/h</t>
        </is>
      </c>
      <c r="H11" s="12" t="inlineStr">
        <is>
          <t xml:space="preserve"/>
        </is>
      </c>
      <c r="I11" s="15">
        <f>COUNTIFS('打席ごと'!$J$6:$J$67,"&lt;&gt;未入力",'打席ごと'!$V$6:$V$67,$R11)</f>
        <v>3</v>
      </c>
      <c r="J11" s="15">
        <f>SUMIFS('打席ごと'!$AB$6:$AB$67,'打席ごと'!$V$6:$V$67,$R11)</f>
        <v>1</v>
      </c>
      <c r="K11" s="15">
        <f>SUMIFS('打席ごと'!$Z$6:$Z$67,'打席ごと'!$V$6:$V$67,$R11)+SUMIFS('打席ごと'!$AA$6:$AA$67,'打席ごと'!$V$6:$V$67,$R11)</f>
        <v>0</v>
      </c>
      <c r="L11" s="15">
        <f>SUMIFS('打席ごと'!$AC$6:$AC$67,'打席ごと'!$V$6:$V$67,$R11)</f>
        <v>1</v>
      </c>
      <c r="M11" s="15">
        <f>IF(COUNTIFS('打席ごと'!$X$6:$X$67,"未確認",'打席ごと'!$V$6:$V$67,$R11)&gt;0,"未確認",SUMIFS('打席ごと'!$X$6:$X$67,'打席ごと'!$V$6:$V$67,$R11))</f>
        <v>3</v>
      </c>
      <c r="N11" s="46">
        <f>IF(ISNUMBER(M11),IF(M11=0,"—",J11/M11),"未確認")</f>
        <v>0.3333333333333333</v>
      </c>
      <c r="O11" s="15">
        <f>IF(COUNTIFS('打席ごと'!$W$6:$W$67,"未確認",'打席ごと'!$V$6:$V$67,$R11)&gt;0,"未確認",SUMIFS('打席ごと'!$W$6:$W$67,'打席ごと'!$V$6:$V$67,$R11))</f>
        <v>0</v>
      </c>
      <c r="P11" s="15">
        <v>0</v>
      </c>
      <c r="Q11" s="46">
        <f>IF(ISNUMBER(M11),IF(M11+T11+U11+S11=0,"—",(J11+T11+U11)/(M11+T11+U11+S11)),"未確認")</f>
        <v>0.3333333333333333</v>
      </c>
      <c r="R11" s="12" t="inlineStr">
        <is>
          <t xml:space="preserve">away-5</t>
        </is>
      </c>
      <c r="S11" s="15">
        <f>SUMIFS('打席ごと'!$Y$6:$Y$67,'打席ごと'!$V$6:$V$67,$R11)</f>
        <v>0</v>
      </c>
      <c r="T11" s="15">
        <f>SUMIFS('打席ごと'!$Z$6:$Z$67,'打席ごと'!$V$6:$V$67,$R11)</f>
        <v>0</v>
      </c>
      <c r="U11" s="15">
        <f>SUMIFS('打席ごと'!$AA$6:$AA$67,'打席ごと'!$V$6:$V$67,$R11)</f>
        <v>0</v>
      </c>
      <c r="V11" s="12" t="inlineStr">
        <is>
          <t xml:space="preserve"/>
        </is>
      </c>
    </row>
    <row r="12" ht="42" customHeight="1">
      <c r="A12" s="30" t="inlineStr">
        <is>
          <t xml:space="preserve">うぐいすスターズ</t>
        </is>
      </c>
      <c r="B12" s="31">
        <v>6</v>
      </c>
      <c r="C12" s="30" t="inlineStr">
        <is>
          <t xml:space="preserve">6</t>
        </is>
      </c>
      <c r="D12" s="30" t="inlineStr">
        <is>
          <t xml:space="preserve">きりたに あき</t>
        </is>
      </c>
      <c r="E12" s="30" t="inlineStr">
        <is>
          <t xml:space="preserve">2回表 四球
6球／最高 111km/h</t>
        </is>
      </c>
      <c r="F12" s="30" t="inlineStr">
        <is>
          <t xml:space="preserve">4回表 フライ
4球／最高 109km/h</t>
        </is>
      </c>
      <c r="G12" s="30" t="inlineStr">
        <is>
          <t xml:space="preserve">6回表 内野ゴロ
2球／最高 115km/h</t>
        </is>
      </c>
      <c r="H12" s="30" t="inlineStr">
        <is>
          <t xml:space="preserve"/>
        </is>
      </c>
      <c r="I12" s="31">
        <f>COUNTIFS('打席ごと'!$J$6:$J$67,"&lt;&gt;未入力",'打席ごと'!$V$6:$V$67,$R12)</f>
        <v>3</v>
      </c>
      <c r="J12" s="31">
        <f>SUMIFS('打席ごと'!$AB$6:$AB$67,'打席ごと'!$V$6:$V$67,$R12)</f>
        <v>0</v>
      </c>
      <c r="K12" s="31">
        <f>SUMIFS('打席ごと'!$Z$6:$Z$67,'打席ごと'!$V$6:$V$67,$R12)+SUMIFS('打席ごと'!$AA$6:$AA$67,'打席ごと'!$V$6:$V$67,$R12)</f>
        <v>1</v>
      </c>
      <c r="L12" s="31">
        <f>SUMIFS('打席ごと'!$AC$6:$AC$67,'打席ごと'!$V$6:$V$67,$R12)</f>
        <v>0</v>
      </c>
      <c r="M12" s="31">
        <f>IF(COUNTIFS('打席ごと'!$X$6:$X$67,"未確認",'打席ごと'!$V$6:$V$67,$R12)&gt;0,"未確認",SUMIFS('打席ごと'!$X$6:$X$67,'打席ごと'!$V$6:$V$67,$R12))</f>
        <v>2</v>
      </c>
      <c r="N12" s="47">
        <f>IF(ISNUMBER(M12),IF(M12=0,"—",J12/M12),"未確認")</f>
        <v>0</v>
      </c>
      <c r="O12" s="31">
        <f>IF(COUNTIFS('打席ごと'!$W$6:$W$67,"未確認",'打席ごと'!$V$6:$V$67,$R12)&gt;0,"未確認",SUMIFS('打席ごと'!$W$6:$W$67,'打席ごと'!$V$6:$V$67,$R12))</f>
        <v>0</v>
      </c>
      <c r="P12" s="31">
        <v>0</v>
      </c>
      <c r="Q12" s="47">
        <f>IF(ISNUMBER(M12),IF(M12+T12+U12+S12=0,"—",(J12+T12+U12)/(M12+T12+U12+S12)),"未確認")</f>
        <v>0.3333333333333333</v>
      </c>
      <c r="R12" s="30" t="inlineStr">
        <is>
          <t xml:space="preserve">away-6</t>
        </is>
      </c>
      <c r="S12" s="31">
        <f>SUMIFS('打席ごと'!$Y$6:$Y$67,'打席ごと'!$V$6:$V$67,$R12)</f>
        <v>0</v>
      </c>
      <c r="T12" s="31">
        <f>SUMIFS('打席ごと'!$Z$6:$Z$67,'打席ごと'!$V$6:$V$67,$R12)</f>
        <v>1</v>
      </c>
      <c r="U12" s="31">
        <f>SUMIFS('打席ごと'!$AA$6:$AA$67,'打席ごと'!$V$6:$V$67,$R12)</f>
        <v>0</v>
      </c>
      <c r="V12" s="30" t="inlineStr">
        <is>
          <t xml:space="preserve"/>
        </is>
      </c>
    </row>
    <row r="13" ht="42" customHeight="1">
      <c r="A13" s="12" t="inlineStr">
        <is>
          <t xml:space="preserve">うぐいすスターズ</t>
        </is>
      </c>
      <c r="B13" s="15">
        <v>7</v>
      </c>
      <c r="C13" s="12" t="inlineStr">
        <is>
          <t xml:space="preserve">7</t>
        </is>
      </c>
      <c r="D13" s="12" t="inlineStr">
        <is>
          <t xml:space="preserve">おがわ たく</t>
        </is>
      </c>
      <c r="E13" s="12" t="inlineStr">
        <is>
          <t xml:space="preserve">2回表 フライ
3球／最高 110km/h</t>
        </is>
      </c>
      <c r="F13" s="12" t="inlineStr">
        <is>
          <t xml:space="preserve">4回表 空振り三振
4球／最高 111km/h</t>
        </is>
      </c>
      <c r="G13" s="12" t="inlineStr">
        <is>
          <t xml:space="preserve">6回表 フライ
3球／最高 114km/h</t>
        </is>
      </c>
      <c r="H13" s="12" t="inlineStr">
        <is>
          <t xml:space="preserve"/>
        </is>
      </c>
      <c r="I13" s="15">
        <f>COUNTIFS('打席ごと'!$J$6:$J$67,"&lt;&gt;未入力",'打席ごと'!$V$6:$V$67,$R13)</f>
        <v>3</v>
      </c>
      <c r="J13" s="15">
        <f>SUMIFS('打席ごと'!$AB$6:$AB$67,'打席ごと'!$V$6:$V$67,$R13)</f>
        <v>0</v>
      </c>
      <c r="K13" s="15">
        <f>SUMIFS('打席ごと'!$Z$6:$Z$67,'打席ごと'!$V$6:$V$67,$R13)+SUMIFS('打席ごと'!$AA$6:$AA$67,'打席ごと'!$V$6:$V$67,$R13)</f>
        <v>0</v>
      </c>
      <c r="L13" s="15">
        <f>SUMIFS('打席ごと'!$AC$6:$AC$67,'打席ごと'!$V$6:$V$67,$R13)</f>
        <v>1</v>
      </c>
      <c r="M13" s="15">
        <f>IF(COUNTIFS('打席ごと'!$X$6:$X$67,"未確認",'打席ごと'!$V$6:$V$67,$R13)&gt;0,"未確認",SUMIFS('打席ごと'!$X$6:$X$67,'打席ごと'!$V$6:$V$67,$R13))</f>
        <v>3</v>
      </c>
      <c r="N13" s="46">
        <f>IF(ISNUMBER(M13),IF(M13=0,"—",J13/M13),"未確認")</f>
        <v>0</v>
      </c>
      <c r="O13" s="15">
        <f>IF(COUNTIFS('打席ごと'!$W$6:$W$67,"未確認",'打席ごと'!$V$6:$V$67,$R13)&gt;0,"未確認",SUMIFS('打席ごと'!$W$6:$W$67,'打席ごと'!$V$6:$V$67,$R13))</f>
        <v>0</v>
      </c>
      <c r="P13" s="15">
        <v>0</v>
      </c>
      <c r="Q13" s="46">
        <f>IF(ISNUMBER(M13),IF(M13+T13+U13+S13=0,"—",(J13+T13+U13)/(M13+T13+U13+S13)),"未確認")</f>
        <v>0</v>
      </c>
      <c r="R13" s="12" t="inlineStr">
        <is>
          <t xml:space="preserve">away-7</t>
        </is>
      </c>
      <c r="S13" s="15">
        <f>SUMIFS('打席ごと'!$Y$6:$Y$67,'打席ごと'!$V$6:$V$67,$R13)</f>
        <v>0</v>
      </c>
      <c r="T13" s="15">
        <f>SUMIFS('打席ごと'!$Z$6:$Z$67,'打席ごと'!$V$6:$V$67,$R13)</f>
        <v>0</v>
      </c>
      <c r="U13" s="15">
        <f>SUMIFS('打席ごと'!$AA$6:$AA$67,'打席ごと'!$V$6:$V$67,$R13)</f>
        <v>0</v>
      </c>
      <c r="V13" s="12" t="inlineStr">
        <is>
          <t xml:space="preserve"/>
        </is>
      </c>
    </row>
    <row r="14" ht="42" customHeight="1">
      <c r="A14" s="30" t="inlineStr">
        <is>
          <t xml:space="preserve">うぐいすスターズ</t>
        </is>
      </c>
      <c r="B14" s="31">
        <v>8</v>
      </c>
      <c r="C14" s="30" t="inlineStr">
        <is>
          <t xml:space="preserve">8</t>
        </is>
      </c>
      <c r="D14" s="30" t="inlineStr">
        <is>
          <t xml:space="preserve">しのはら ゆう</t>
        </is>
      </c>
      <c r="E14" s="30" t="inlineStr">
        <is>
          <t xml:space="preserve">2回表 内野ゴロ
4球／最高 109km/h</t>
        </is>
      </c>
      <c r="F14" s="30" t="inlineStr">
        <is>
          <t xml:space="preserve">4回表 内野ゴロ
3球／最高 110km/h</t>
        </is>
      </c>
      <c r="G14" s="30" t="inlineStr">
        <is>
          <t xml:space="preserve">6回表 空振り三振
4球／最高 117km/h</t>
        </is>
      </c>
      <c r="H14" s="30" t="inlineStr">
        <is>
          <t xml:space="preserve"/>
        </is>
      </c>
      <c r="I14" s="31">
        <f>COUNTIFS('打席ごと'!$J$6:$J$67,"&lt;&gt;未入力",'打席ごと'!$V$6:$V$67,$R14)</f>
        <v>3</v>
      </c>
      <c r="J14" s="31">
        <f>SUMIFS('打席ごと'!$AB$6:$AB$67,'打席ごと'!$V$6:$V$67,$R14)</f>
        <v>0</v>
      </c>
      <c r="K14" s="31">
        <f>SUMIFS('打席ごと'!$Z$6:$Z$67,'打席ごと'!$V$6:$V$67,$R14)+SUMIFS('打席ごと'!$AA$6:$AA$67,'打席ごと'!$V$6:$V$67,$R14)</f>
        <v>0</v>
      </c>
      <c r="L14" s="31">
        <f>SUMIFS('打席ごと'!$AC$6:$AC$67,'打席ごと'!$V$6:$V$67,$R14)</f>
        <v>1</v>
      </c>
      <c r="M14" s="31">
        <f>IF(COUNTIFS('打席ごと'!$X$6:$X$67,"未確認",'打席ごと'!$V$6:$V$67,$R14)&gt;0,"未確認",SUMIFS('打席ごと'!$X$6:$X$67,'打席ごと'!$V$6:$V$67,$R14))</f>
        <v>3</v>
      </c>
      <c r="N14" s="47">
        <f>IF(ISNUMBER(M14),IF(M14=0,"—",J14/M14),"未確認")</f>
        <v>0</v>
      </c>
      <c r="O14" s="31">
        <f>IF(COUNTIFS('打席ごと'!$W$6:$W$67,"未確認",'打席ごと'!$V$6:$V$67,$R14)&gt;0,"未確認",SUMIFS('打席ごと'!$W$6:$W$67,'打席ごと'!$V$6:$V$67,$R14))</f>
        <v>0</v>
      </c>
      <c r="P14" s="31">
        <v>0</v>
      </c>
      <c r="Q14" s="47">
        <f>IF(ISNUMBER(M14),IF(M14+T14+U14+S14=0,"—",(J14+T14+U14)/(M14+T14+U14+S14)),"未確認")</f>
        <v>0</v>
      </c>
      <c r="R14" s="30" t="inlineStr">
        <is>
          <t xml:space="preserve">away-8</t>
        </is>
      </c>
      <c r="S14" s="31">
        <f>SUMIFS('打席ごと'!$Y$6:$Y$67,'打席ごと'!$V$6:$V$67,$R14)</f>
        <v>0</v>
      </c>
      <c r="T14" s="31">
        <f>SUMIFS('打席ごと'!$Z$6:$Z$67,'打席ごと'!$V$6:$V$67,$R14)</f>
        <v>0</v>
      </c>
      <c r="U14" s="31">
        <f>SUMIFS('打席ごと'!$AA$6:$AA$67,'打席ごと'!$V$6:$V$67,$R14)</f>
        <v>0</v>
      </c>
      <c r="V14" s="30" t="inlineStr">
        <is>
          <t xml:space="preserve"/>
        </is>
      </c>
    </row>
    <row r="15" ht="42" customHeight="1">
      <c r="A15" s="12" t="inlineStr">
        <is>
          <t xml:space="preserve">うぐいすスターズ</t>
        </is>
      </c>
      <c r="B15" s="15">
        <v>9</v>
      </c>
      <c r="C15" s="12" t="inlineStr">
        <is>
          <t xml:space="preserve">9</t>
        </is>
      </c>
      <c r="D15" s="12" t="inlineStr">
        <is>
          <t xml:space="preserve">ほしの かい</t>
        </is>
      </c>
      <c r="E15" s="12" t="inlineStr">
        <is>
          <t xml:space="preserve">2回表 見逃し三振
4球／最高 111km/h</t>
        </is>
      </c>
      <c r="F15" s="12" t="inlineStr">
        <is>
          <t xml:space="preserve">5回表 死球
2球／最高 114km/h</t>
        </is>
      </c>
      <c r="G15" s="12" t="inlineStr">
        <is>
          <t xml:space="preserve">7回表 二塁打
4球／最高 116km/h</t>
        </is>
      </c>
      <c r="H15" s="12" t="inlineStr">
        <is>
          <t xml:space="preserve"/>
        </is>
      </c>
      <c r="I15" s="15">
        <f>COUNTIFS('打席ごと'!$J$6:$J$67,"&lt;&gt;未入力",'打席ごと'!$V$6:$V$67,$R15)</f>
        <v>3</v>
      </c>
      <c r="J15" s="15">
        <f>SUMIFS('打席ごと'!$AB$6:$AB$67,'打席ごと'!$V$6:$V$67,$R15)</f>
        <v>1</v>
      </c>
      <c r="K15" s="15">
        <f>SUMIFS('打席ごと'!$Z$6:$Z$67,'打席ごと'!$V$6:$V$67,$R15)+SUMIFS('打席ごと'!$AA$6:$AA$67,'打席ごと'!$V$6:$V$67,$R15)</f>
        <v>1</v>
      </c>
      <c r="L15" s="15">
        <f>SUMIFS('打席ごと'!$AC$6:$AC$67,'打席ごと'!$V$6:$V$67,$R15)</f>
        <v>1</v>
      </c>
      <c r="M15" s="15">
        <f>IF(COUNTIFS('打席ごと'!$X$6:$X$67,"未確認",'打席ごと'!$V$6:$V$67,$R15)&gt;0,"未確認",SUMIFS('打席ごと'!$X$6:$X$67,'打席ごと'!$V$6:$V$67,$R15))</f>
        <v>2</v>
      </c>
      <c r="N15" s="46">
        <f>IF(ISNUMBER(M15),IF(M15=0,"—",J15/M15),"未確認")</f>
        <v>0.5</v>
      </c>
      <c r="O15" s="15">
        <f>IF(COUNTIFS('打席ごと'!$W$6:$W$67,"未確認",'打席ごと'!$V$6:$V$67,$R15)&gt;0,"未確認",SUMIFS('打席ごと'!$W$6:$W$67,'打席ごと'!$V$6:$V$67,$R15))</f>
        <v>0</v>
      </c>
      <c r="P15" s="15">
        <v>2</v>
      </c>
      <c r="Q15" s="46">
        <f>IF(ISNUMBER(M15),IF(M15+T15+U15+S15=0,"—",(J15+T15+U15)/(M15+T15+U15+S15)),"未確認")</f>
        <v>0.6666666666666666</v>
      </c>
      <c r="R15" s="12" t="inlineStr">
        <is>
          <t xml:space="preserve">away-9</t>
        </is>
      </c>
      <c r="S15" s="15">
        <f>SUMIFS('打席ごと'!$Y$6:$Y$67,'打席ごと'!$V$6:$V$67,$R15)</f>
        <v>0</v>
      </c>
      <c r="T15" s="15">
        <f>SUMIFS('打席ごと'!$Z$6:$Z$67,'打席ごと'!$V$6:$V$67,$R15)</f>
        <v>0</v>
      </c>
      <c r="U15" s="15">
        <f>SUMIFS('打席ごと'!$AA$6:$AA$67,'打席ごと'!$V$6:$V$67,$R15)</f>
        <v>1</v>
      </c>
      <c r="V15" s="12" t="inlineStr">
        <is>
          <t xml:space="preserve"/>
        </is>
      </c>
    </row>
    <row r="16" ht="42" customHeight="1">
      <c r="A16" s="30" t="inlineStr">
        <is>
          <t xml:space="preserve">つばめウイングス</t>
        </is>
      </c>
      <c r="B16" s="31">
        <v>1</v>
      </c>
      <c r="C16" s="30" t="inlineStr">
        <is>
          <t xml:space="preserve">1</t>
        </is>
      </c>
      <c r="D16" s="30" t="inlineStr">
        <is>
          <t xml:space="preserve">ななせ りょう</t>
        </is>
      </c>
      <c r="E16" s="30" t="inlineStr">
        <is>
          <t xml:space="preserve">1回裏 内野ゴロ
4球／最高 106km/h</t>
        </is>
      </c>
      <c r="F16" s="30" t="inlineStr">
        <is>
          <t xml:space="preserve">3回裏 フライ
4球／最高 106km/h</t>
        </is>
      </c>
      <c r="G16" s="30" t="inlineStr">
        <is>
          <t xml:space="preserve"/>
        </is>
      </c>
      <c r="H16" s="30" t="inlineStr">
        <is>
          <t xml:space="preserve"/>
        </is>
      </c>
      <c r="I16" s="31">
        <f>COUNTIFS('打席ごと'!$J$6:$J$67,"&lt;&gt;未入力",'打席ごと'!$V$6:$V$67,$R16)</f>
        <v>2</v>
      </c>
      <c r="J16" s="31">
        <f>SUMIFS('打席ごと'!$AB$6:$AB$67,'打席ごと'!$V$6:$V$67,$R16)</f>
        <v>0</v>
      </c>
      <c r="K16" s="31">
        <f>SUMIFS('打席ごと'!$Z$6:$Z$67,'打席ごと'!$V$6:$V$67,$R16)+SUMIFS('打席ごと'!$AA$6:$AA$67,'打席ごと'!$V$6:$V$67,$R16)</f>
        <v>0</v>
      </c>
      <c r="L16" s="31">
        <f>SUMIFS('打席ごと'!$AC$6:$AC$67,'打席ごと'!$V$6:$V$67,$R16)</f>
        <v>0</v>
      </c>
      <c r="M16" s="31">
        <f>IF(COUNTIFS('打席ごと'!$X$6:$X$67,"未確認",'打席ごと'!$V$6:$V$67,$R16)&gt;0,"未確認",SUMIFS('打席ごと'!$X$6:$X$67,'打席ごと'!$V$6:$V$67,$R16))</f>
        <v>2</v>
      </c>
      <c r="N16" s="47">
        <f>IF(ISNUMBER(M16),IF(M16=0,"—",J16/M16),"未確認")</f>
        <v>0</v>
      </c>
      <c r="O16" s="31">
        <f>IF(COUNTIFS('打席ごと'!$W$6:$W$67,"未確認",'打席ごと'!$V$6:$V$67,$R16)&gt;0,"未確認",SUMIFS('打席ごと'!$W$6:$W$67,'打席ごと'!$V$6:$V$67,$R16))</f>
        <v>0</v>
      </c>
      <c r="P16" s="31">
        <v>0</v>
      </c>
      <c r="Q16" s="47">
        <f>IF(ISNUMBER(M16),IF(M16+T16+U16+S16=0,"—",(J16+T16+U16)/(M16+T16+U16+S16)),"未確認")</f>
        <v>0</v>
      </c>
      <c r="R16" s="30" t="inlineStr">
        <is>
          <t xml:space="preserve">home-1</t>
        </is>
      </c>
      <c r="S16" s="31">
        <f>SUMIFS('打席ごと'!$Y$6:$Y$67,'打席ごと'!$V$6:$V$67,$R16)</f>
        <v>0</v>
      </c>
      <c r="T16" s="31">
        <f>SUMIFS('打席ごと'!$Z$6:$Z$67,'打席ごと'!$V$6:$V$67,$R16)</f>
        <v>0</v>
      </c>
      <c r="U16" s="31">
        <f>SUMIFS('打席ごと'!$AA$6:$AA$67,'打席ごと'!$V$6:$V$67,$R16)</f>
        <v>0</v>
      </c>
      <c r="V16" s="30" t="inlineStr">
        <is>
          <t xml:space="preserve"/>
        </is>
      </c>
    </row>
    <row r="17" ht="42" customHeight="1">
      <c r="A17" s="12" t="inlineStr">
        <is>
          <t xml:space="preserve">つばめウイングス</t>
        </is>
      </c>
      <c r="B17" s="15">
        <v>1</v>
      </c>
      <c r="C17" s="12" t="inlineStr">
        <is>
          <t xml:space="preserve">10</t>
        </is>
      </c>
      <c r="D17" s="12" t="inlineStr">
        <is>
          <t xml:space="preserve">なつめ こう</t>
        </is>
      </c>
      <c r="E17" s="12" t="inlineStr">
        <is>
          <t xml:space="preserve">5回裏 内野ゴロ
3球／最高 114km/h</t>
        </is>
      </c>
      <c r="F17" s="12" t="inlineStr">
        <is>
          <t xml:space="preserve">7回裏 単打
3球／最高 114km/h</t>
        </is>
      </c>
      <c r="G17" s="12" t="inlineStr">
        <is>
          <t xml:space="preserve"/>
        </is>
      </c>
      <c r="H17" s="12" t="inlineStr">
        <is>
          <t xml:space="preserve"/>
        </is>
      </c>
      <c r="I17" s="15">
        <f>COUNTIFS('打席ごと'!$J$6:$J$67,"&lt;&gt;未入力",'打席ごと'!$V$6:$V$67,$R17)</f>
        <v>2</v>
      </c>
      <c r="J17" s="15">
        <f>SUMIFS('打席ごと'!$AB$6:$AB$67,'打席ごと'!$V$6:$V$67,$R17)</f>
        <v>1</v>
      </c>
      <c r="K17" s="15">
        <f>SUMIFS('打席ごと'!$Z$6:$Z$67,'打席ごと'!$V$6:$V$67,$R17)+SUMIFS('打席ごと'!$AA$6:$AA$67,'打席ごと'!$V$6:$V$67,$R17)</f>
        <v>0</v>
      </c>
      <c r="L17" s="15">
        <f>SUMIFS('打席ごと'!$AC$6:$AC$67,'打席ごと'!$V$6:$V$67,$R17)</f>
        <v>0</v>
      </c>
      <c r="M17" s="15">
        <f>IF(COUNTIFS('打席ごと'!$X$6:$X$67,"未確認",'打席ごと'!$V$6:$V$67,$R17)&gt;0,"未確認",SUMIFS('打席ごと'!$X$6:$X$67,'打席ごと'!$V$6:$V$67,$R17))</f>
        <v>2</v>
      </c>
      <c r="N17" s="46">
        <f>IF(ISNUMBER(M17),IF(M17=0,"—",J17/M17),"未確認")</f>
        <v>0.5</v>
      </c>
      <c r="O17" s="15">
        <f>IF(COUNTIFS('打席ごと'!$W$6:$W$67,"未確認",'打席ごと'!$V$6:$V$67,$R17)&gt;0,"未確認",SUMIFS('打席ごと'!$W$6:$W$67,'打席ごと'!$V$6:$V$67,$R17))</f>
        <v>0</v>
      </c>
      <c r="P17" s="15">
        <v>0</v>
      </c>
      <c r="Q17" s="46">
        <f>IF(ISNUMBER(M17),IF(M17+T17+U17+S17=0,"—",(J17+T17+U17)/(M17+T17+U17+S17)),"未確認")</f>
        <v>0.5</v>
      </c>
      <c r="R17" s="12" t="inlineStr">
        <is>
          <t xml:space="preserve">home-10</t>
        </is>
      </c>
      <c r="S17" s="15">
        <f>SUMIFS('打席ごと'!$Y$6:$Y$67,'打席ごと'!$V$6:$V$67,$R17)</f>
        <v>0</v>
      </c>
      <c r="T17" s="15">
        <f>SUMIFS('打席ごと'!$Z$6:$Z$67,'打席ごと'!$V$6:$V$67,$R17)</f>
        <v>0</v>
      </c>
      <c r="U17" s="15">
        <f>SUMIFS('打席ごと'!$AA$6:$AA$67,'打席ごと'!$V$6:$V$67,$R17)</f>
        <v>0</v>
      </c>
      <c r="V17" s="12" t="inlineStr">
        <is>
          <t xml:space="preserve"/>
        </is>
      </c>
    </row>
    <row r="18" ht="42" customHeight="1">
      <c r="A18" s="30" t="inlineStr">
        <is>
          <t xml:space="preserve">つばめウイングス</t>
        </is>
      </c>
      <c r="B18" s="31">
        <v>2</v>
      </c>
      <c r="C18" s="30" t="inlineStr">
        <is>
          <t xml:space="preserve">2</t>
        </is>
      </c>
      <c r="D18" s="30" t="inlineStr">
        <is>
          <t xml:space="preserve">あさひ つばさ</t>
        </is>
      </c>
      <c r="E18" s="30" t="inlineStr">
        <is>
          <t xml:space="preserve">1回裏 単打
2球／最高 105km/h</t>
        </is>
      </c>
      <c r="F18" s="30" t="inlineStr">
        <is>
          <t xml:space="preserve">3回裏 内野ゴロ
2球／最高 105km/h</t>
        </is>
      </c>
      <c r="G18" s="30" t="inlineStr">
        <is>
          <t xml:space="preserve">5回裏 フライ
4球／最高 113km/h</t>
        </is>
      </c>
      <c r="H18" s="30" t="inlineStr">
        <is>
          <t xml:space="preserve">7回裏 フライ
4球／最高 113km/h</t>
        </is>
      </c>
      <c r="I18" s="31">
        <f>COUNTIFS('打席ごと'!$J$6:$J$67,"&lt;&gt;未入力",'打席ごと'!$V$6:$V$67,$R18)</f>
        <v>4</v>
      </c>
      <c r="J18" s="31">
        <f>SUMIFS('打席ごと'!$AB$6:$AB$67,'打席ごと'!$V$6:$V$67,$R18)</f>
        <v>1</v>
      </c>
      <c r="K18" s="31">
        <f>SUMIFS('打席ごと'!$Z$6:$Z$67,'打席ごと'!$V$6:$V$67,$R18)+SUMIFS('打席ごと'!$AA$6:$AA$67,'打席ごと'!$V$6:$V$67,$R18)</f>
        <v>0</v>
      </c>
      <c r="L18" s="31">
        <f>SUMIFS('打席ごと'!$AC$6:$AC$67,'打席ごと'!$V$6:$V$67,$R18)</f>
        <v>0</v>
      </c>
      <c r="M18" s="31">
        <f>IF(COUNTIFS('打席ごと'!$X$6:$X$67,"未確認",'打席ごと'!$V$6:$V$67,$R18)&gt;0,"未確認",SUMIFS('打席ごと'!$X$6:$X$67,'打席ごと'!$V$6:$V$67,$R18))</f>
        <v>4</v>
      </c>
      <c r="N18" s="47">
        <f>IF(ISNUMBER(M18),IF(M18=0,"—",J18/M18),"未確認")</f>
        <v>0.25</v>
      </c>
      <c r="O18" s="31">
        <f>IF(COUNTIFS('打席ごと'!$W$6:$W$67,"未確認",'打席ごと'!$V$6:$V$67,$R18)&gt;0,"未確認",SUMIFS('打席ごと'!$W$6:$W$67,'打席ごと'!$V$6:$V$67,$R18))</f>
        <v>0</v>
      </c>
      <c r="P18" s="31">
        <v>0</v>
      </c>
      <c r="Q18" s="47">
        <f>IF(ISNUMBER(M18),IF(M18+T18+U18+S18=0,"—",(J18+T18+U18)/(M18+T18+U18+S18)),"未確認")</f>
        <v>0.25</v>
      </c>
      <c r="R18" s="30" t="inlineStr">
        <is>
          <t xml:space="preserve">home-2</t>
        </is>
      </c>
      <c r="S18" s="31">
        <f>SUMIFS('打席ごと'!$Y$6:$Y$67,'打席ごと'!$V$6:$V$67,$R18)</f>
        <v>0</v>
      </c>
      <c r="T18" s="31">
        <f>SUMIFS('打席ごと'!$Z$6:$Z$67,'打席ごと'!$V$6:$V$67,$R18)</f>
        <v>0</v>
      </c>
      <c r="U18" s="31">
        <f>SUMIFS('打席ごと'!$AA$6:$AA$67,'打席ごと'!$V$6:$V$67,$R18)</f>
        <v>0</v>
      </c>
      <c r="V18" s="30" t="inlineStr">
        <is>
          <t xml:space="preserve"/>
        </is>
      </c>
    </row>
    <row r="19" ht="42" customHeight="1">
      <c r="A19" s="12" t="inlineStr">
        <is>
          <t xml:space="preserve">つばめウイングス</t>
        </is>
      </c>
      <c r="B19" s="15">
        <v>3</v>
      </c>
      <c r="C19" s="12" t="inlineStr">
        <is>
          <t xml:space="preserve">3</t>
        </is>
      </c>
      <c r="D19" s="12" t="inlineStr">
        <is>
          <t xml:space="preserve">みなと はると</t>
        </is>
      </c>
      <c r="E19" s="12" t="inlineStr">
        <is>
          <t xml:space="preserve">1回裏 フライ
3球／最高 108km/h</t>
        </is>
      </c>
      <c r="F19" s="12" t="inlineStr">
        <is>
          <t xml:space="preserve">3回裏 見逃し三振
4球／最高 108km/h</t>
        </is>
      </c>
      <c r="G19" s="12" t="inlineStr">
        <is>
          <t xml:space="preserve">5回裏 単打
2球／最高 112km/h</t>
        </is>
      </c>
      <c r="H19" s="12" t="inlineStr">
        <is>
          <t xml:space="preserve">7回裏 空振り三振
4球／最高 112km/h</t>
        </is>
      </c>
      <c r="I19" s="15">
        <f>COUNTIFS('打席ごと'!$J$6:$J$67,"&lt;&gt;未入力",'打席ごと'!$V$6:$V$67,$R19)</f>
        <v>4</v>
      </c>
      <c r="J19" s="15">
        <f>SUMIFS('打席ごと'!$AB$6:$AB$67,'打席ごと'!$V$6:$V$67,$R19)</f>
        <v>1</v>
      </c>
      <c r="K19" s="15">
        <f>SUMIFS('打席ごと'!$Z$6:$Z$67,'打席ごと'!$V$6:$V$67,$R19)+SUMIFS('打席ごと'!$AA$6:$AA$67,'打席ごと'!$V$6:$V$67,$R19)</f>
        <v>0</v>
      </c>
      <c r="L19" s="15">
        <f>SUMIFS('打席ごと'!$AC$6:$AC$67,'打席ごと'!$V$6:$V$67,$R19)</f>
        <v>2</v>
      </c>
      <c r="M19" s="15">
        <f>IF(COUNTIFS('打席ごと'!$X$6:$X$67,"未確認",'打席ごと'!$V$6:$V$67,$R19)&gt;0,"未確認",SUMIFS('打席ごと'!$X$6:$X$67,'打席ごと'!$V$6:$V$67,$R19))</f>
        <v>4</v>
      </c>
      <c r="N19" s="46">
        <f>IF(ISNUMBER(M19),IF(M19=0,"—",J19/M19),"未確認")</f>
        <v>0.25</v>
      </c>
      <c r="O19" s="15">
        <f>IF(COUNTIFS('打席ごと'!$W$6:$W$67,"未確認",'打席ごと'!$V$6:$V$67,$R19)&gt;0,"未確認",SUMIFS('打席ごと'!$W$6:$W$67,'打席ごと'!$V$6:$V$67,$R19))</f>
        <v>0</v>
      </c>
      <c r="P19" s="15">
        <v>0</v>
      </c>
      <c r="Q19" s="46">
        <f>IF(ISNUMBER(M19),IF(M19+T19+U19+S19=0,"—",(J19+T19+U19)/(M19+T19+U19+S19)),"未確認")</f>
        <v>0.25</v>
      </c>
      <c r="R19" s="12" t="inlineStr">
        <is>
          <t xml:space="preserve">home-3</t>
        </is>
      </c>
      <c r="S19" s="15">
        <f>SUMIFS('打席ごと'!$Y$6:$Y$67,'打席ごと'!$V$6:$V$67,$R19)</f>
        <v>0</v>
      </c>
      <c r="T19" s="15">
        <f>SUMIFS('打席ごと'!$Z$6:$Z$67,'打席ごと'!$V$6:$V$67,$R19)</f>
        <v>0</v>
      </c>
      <c r="U19" s="15">
        <f>SUMIFS('打席ごと'!$AA$6:$AA$67,'打席ごと'!$V$6:$V$67,$R19)</f>
        <v>0</v>
      </c>
      <c r="V19" s="12" t="inlineStr">
        <is>
          <t xml:space="preserve"/>
        </is>
      </c>
    </row>
    <row r="20" ht="42" customHeight="1">
      <c r="A20" s="30" t="inlineStr">
        <is>
          <t xml:space="preserve">つばめウイングス</t>
        </is>
      </c>
      <c r="B20" s="31">
        <v>4</v>
      </c>
      <c r="C20" s="30" t="inlineStr">
        <is>
          <t xml:space="preserve">4</t>
        </is>
      </c>
      <c r="D20" s="30" t="inlineStr">
        <is>
          <t xml:space="preserve">ふじの けい</t>
        </is>
      </c>
      <c r="E20" s="30" t="inlineStr">
        <is>
          <t xml:space="preserve">1回裏 空振り三振
4球／最高 107km/h</t>
        </is>
      </c>
      <c r="F20" s="30" t="inlineStr">
        <is>
          <t xml:space="preserve">4回裏 四球
6球／最高 108km/h</t>
        </is>
      </c>
      <c r="G20" s="30" t="inlineStr">
        <is>
          <t xml:space="preserve">5回裏 内野ゴロ
3球／最高 111km/h</t>
        </is>
      </c>
      <c r="H20" s="30" t="inlineStr">
        <is>
          <t xml:space="preserve">7回裏 内野ゴロ
3球／最高 114km/h</t>
        </is>
      </c>
      <c r="I20" s="31">
        <f>COUNTIFS('打席ごと'!$J$6:$J$67,"&lt;&gt;未入力",'打席ごと'!$V$6:$V$67,$R20)</f>
        <v>4</v>
      </c>
      <c r="J20" s="31">
        <f>SUMIFS('打席ごと'!$AB$6:$AB$67,'打席ごと'!$V$6:$V$67,$R20)</f>
        <v>0</v>
      </c>
      <c r="K20" s="31">
        <f>SUMIFS('打席ごと'!$Z$6:$Z$67,'打席ごと'!$V$6:$V$67,$R20)+SUMIFS('打席ごと'!$AA$6:$AA$67,'打席ごと'!$V$6:$V$67,$R20)</f>
        <v>1</v>
      </c>
      <c r="L20" s="31">
        <f>SUMIFS('打席ごと'!$AC$6:$AC$67,'打席ごと'!$V$6:$V$67,$R20)</f>
        <v>1</v>
      </c>
      <c r="M20" s="31">
        <f>IF(COUNTIFS('打席ごと'!$X$6:$X$67,"未確認",'打席ごと'!$V$6:$V$67,$R20)&gt;0,"未確認",SUMIFS('打席ごと'!$X$6:$X$67,'打席ごと'!$V$6:$V$67,$R20))</f>
        <v>3</v>
      </c>
      <c r="N20" s="47">
        <f>IF(ISNUMBER(M20),IF(M20=0,"—",J20/M20),"未確認")</f>
        <v>0</v>
      </c>
      <c r="O20" s="31">
        <f>IF(COUNTIFS('打席ごと'!$W$6:$W$67,"未確認",'打席ごと'!$V$6:$V$67,$R20)&gt;0,"未確認",SUMIFS('打席ごと'!$W$6:$W$67,'打席ごと'!$V$6:$V$67,$R20))</f>
        <v>0</v>
      </c>
      <c r="P20" s="31">
        <v>1</v>
      </c>
      <c r="Q20" s="47">
        <f>IF(ISNUMBER(M20),IF(M20+T20+U20+S20=0,"—",(J20+T20+U20)/(M20+T20+U20+S20)),"未確認")</f>
        <v>0.25</v>
      </c>
      <c r="R20" s="30" t="inlineStr">
        <is>
          <t xml:space="preserve">home-4</t>
        </is>
      </c>
      <c r="S20" s="31">
        <f>SUMIFS('打席ごと'!$Y$6:$Y$67,'打席ごと'!$V$6:$V$67,$R20)</f>
        <v>0</v>
      </c>
      <c r="T20" s="31">
        <f>SUMIFS('打席ごと'!$Z$6:$Z$67,'打席ごと'!$V$6:$V$67,$R20)</f>
        <v>1</v>
      </c>
      <c r="U20" s="31">
        <f>SUMIFS('打席ごと'!$AA$6:$AA$67,'打席ごと'!$V$6:$V$67,$R20)</f>
        <v>0</v>
      </c>
      <c r="V20" s="30" t="inlineStr">
        <is>
          <t xml:space="preserve"/>
        </is>
      </c>
    </row>
    <row r="21" ht="42" customHeight="1">
      <c r="A21" s="12" t="inlineStr">
        <is>
          <t xml:space="preserve">つばめウイングス</t>
        </is>
      </c>
      <c r="B21" s="15">
        <v>5</v>
      </c>
      <c r="C21" s="12" t="inlineStr">
        <is>
          <t xml:space="preserve">5</t>
        </is>
      </c>
      <c r="D21" s="12" t="inlineStr">
        <is>
          <t xml:space="preserve">たちばな いおり</t>
        </is>
      </c>
      <c r="E21" s="12" t="inlineStr">
        <is>
          <t xml:space="preserve">2回裏 二塁打
3球／最高 107km/h</t>
        </is>
      </c>
      <c r="F21" s="12" t="inlineStr">
        <is>
          <t xml:space="preserve">4回裏 三塁打
2球／最高 104km/h</t>
        </is>
      </c>
      <c r="G21" s="12" t="inlineStr">
        <is>
          <t xml:space="preserve">6回裏 四球
6球／最高 112km/h</t>
        </is>
      </c>
      <c r="H21" s="12" t="inlineStr">
        <is>
          <t xml:space="preserve"/>
        </is>
      </c>
      <c r="I21" s="15">
        <f>COUNTIFS('打席ごと'!$J$6:$J$67,"&lt;&gt;未入力",'打席ごと'!$V$6:$V$67,$R21)</f>
        <v>3</v>
      </c>
      <c r="J21" s="15">
        <f>SUMIFS('打席ごと'!$AB$6:$AB$67,'打席ごと'!$V$6:$V$67,$R21)</f>
        <v>2</v>
      </c>
      <c r="K21" s="15">
        <f>SUMIFS('打席ごと'!$Z$6:$Z$67,'打席ごと'!$V$6:$V$67,$R21)+SUMIFS('打席ごと'!$AA$6:$AA$67,'打席ごと'!$V$6:$V$67,$R21)</f>
        <v>1</v>
      </c>
      <c r="L21" s="15">
        <f>SUMIFS('打席ごと'!$AC$6:$AC$67,'打席ごと'!$V$6:$V$67,$R21)</f>
        <v>0</v>
      </c>
      <c r="M21" s="15">
        <f>IF(COUNTIFS('打席ごと'!$X$6:$X$67,"未確認",'打席ごと'!$V$6:$V$67,$R21)&gt;0,"未確認",SUMIFS('打席ごと'!$X$6:$X$67,'打席ごと'!$V$6:$V$67,$R21))</f>
        <v>2</v>
      </c>
      <c r="N21" s="46">
        <f>IF(ISNUMBER(M21),IF(M21=0,"—",J21/M21),"未確認")</f>
        <v>1</v>
      </c>
      <c r="O21" s="15">
        <f>IF(COUNTIFS('打席ごと'!$W$6:$W$67,"未確認",'打席ごと'!$V$6:$V$67,$R21)&gt;0,"未確認",SUMIFS('打席ごと'!$W$6:$W$67,'打席ごと'!$V$6:$V$67,$R21))</f>
        <v>1</v>
      </c>
      <c r="P21" s="15">
        <v>3</v>
      </c>
      <c r="Q21" s="46">
        <f>IF(ISNUMBER(M21),IF(M21+T21+U21+S21=0,"—",(J21+T21+U21)/(M21+T21+U21+S21)),"未確認")</f>
        <v>1</v>
      </c>
      <c r="R21" s="12" t="inlineStr">
        <is>
          <t xml:space="preserve">home-5</t>
        </is>
      </c>
      <c r="S21" s="15">
        <f>SUMIFS('打席ごと'!$Y$6:$Y$67,'打席ごと'!$V$6:$V$67,$R21)</f>
        <v>0</v>
      </c>
      <c r="T21" s="15">
        <f>SUMIFS('打席ごと'!$Z$6:$Z$67,'打席ごと'!$V$6:$V$67,$R21)</f>
        <v>1</v>
      </c>
      <c r="U21" s="15">
        <f>SUMIFS('打席ごと'!$AA$6:$AA$67,'打席ごと'!$V$6:$V$67,$R21)</f>
        <v>0</v>
      </c>
      <c r="V21" s="12" t="inlineStr">
        <is>
          <t xml:space="preserve"/>
        </is>
      </c>
    </row>
    <row r="22" ht="42" customHeight="1">
      <c r="A22" s="30" t="inlineStr">
        <is>
          <t xml:space="preserve">つばめウイングス</t>
        </is>
      </c>
      <c r="B22" s="31">
        <v>6</v>
      </c>
      <c r="C22" s="30" t="inlineStr">
        <is>
          <t xml:space="preserve">6</t>
        </is>
      </c>
      <c r="D22" s="30" t="inlineStr">
        <is>
          <t xml:space="preserve">さわだ なお</t>
        </is>
      </c>
      <c r="E22" s="30" t="inlineStr">
        <is>
          <t xml:space="preserve">2回裏 内野ゴロ
4球／最高 106km/h</t>
        </is>
      </c>
      <c r="F22" s="30" t="inlineStr">
        <is>
          <t xml:space="preserve">4回裏 単打
3球／最高 107km/h</t>
        </is>
      </c>
      <c r="G22" s="30" t="inlineStr">
        <is>
          <t xml:space="preserve">6回裏 二塁打
3球／最高 114km/h</t>
        </is>
      </c>
      <c r="H22" s="30" t="inlineStr">
        <is>
          <t xml:space="preserve"/>
        </is>
      </c>
      <c r="I22" s="31">
        <f>COUNTIFS('打席ごと'!$J$6:$J$67,"&lt;&gt;未入力",'打席ごと'!$V$6:$V$67,$R22)</f>
        <v>3</v>
      </c>
      <c r="J22" s="31">
        <f>SUMIFS('打席ごと'!$AB$6:$AB$67,'打席ごと'!$V$6:$V$67,$R22)</f>
        <v>2</v>
      </c>
      <c r="K22" s="31">
        <f>SUMIFS('打席ごと'!$Z$6:$Z$67,'打席ごと'!$V$6:$V$67,$R22)+SUMIFS('打席ごと'!$AA$6:$AA$67,'打席ごと'!$V$6:$V$67,$R22)</f>
        <v>0</v>
      </c>
      <c r="L22" s="31">
        <f>SUMIFS('打席ごと'!$AC$6:$AC$67,'打席ごと'!$V$6:$V$67,$R22)</f>
        <v>0</v>
      </c>
      <c r="M22" s="31">
        <f>IF(COUNTIFS('打席ごと'!$X$6:$X$67,"未確認",'打席ごと'!$V$6:$V$67,$R22)&gt;0,"未確認",SUMIFS('打席ごと'!$X$6:$X$67,'打席ごと'!$V$6:$V$67,$R22))</f>
        <v>3</v>
      </c>
      <c r="N22" s="47">
        <f>IF(ISNUMBER(M22),IF(M22=0,"—",J22/M22),"未確認")</f>
        <v>0.6666666666666666</v>
      </c>
      <c r="O22" s="31">
        <f>IF(COUNTIFS('打席ごと'!$W$6:$W$67,"未確認",'打席ごと'!$V$6:$V$67,$R22)&gt;0,"未確認",SUMIFS('打席ごと'!$W$6:$W$67,'打席ごと'!$V$6:$V$67,$R22))</f>
        <v>1</v>
      </c>
      <c r="P22" s="31">
        <v>0</v>
      </c>
      <c r="Q22" s="47">
        <f>IF(ISNUMBER(M22),IF(M22+T22+U22+S22=0,"—",(J22+T22+U22)/(M22+T22+U22+S22)),"未確認")</f>
        <v>0.6666666666666666</v>
      </c>
      <c r="R22" s="30" t="inlineStr">
        <is>
          <t xml:space="preserve">home-6</t>
        </is>
      </c>
      <c r="S22" s="31">
        <f>SUMIFS('打席ごと'!$Y$6:$Y$67,'打席ごと'!$V$6:$V$67,$R22)</f>
        <v>0</v>
      </c>
      <c r="T22" s="31">
        <f>SUMIFS('打席ごと'!$Z$6:$Z$67,'打席ごと'!$V$6:$V$67,$R22)</f>
        <v>0</v>
      </c>
      <c r="U22" s="31">
        <f>SUMIFS('打席ごと'!$AA$6:$AA$67,'打席ごと'!$V$6:$V$67,$R22)</f>
        <v>0</v>
      </c>
      <c r="V22" s="30" t="inlineStr">
        <is>
          <t xml:space="preserve"/>
        </is>
      </c>
    </row>
    <row r="23" ht="42" customHeight="1">
      <c r="A23" s="12" t="inlineStr">
        <is>
          <t xml:space="preserve">つばめウイングス</t>
        </is>
      </c>
      <c r="B23" s="15">
        <v>7</v>
      </c>
      <c r="C23" s="12" t="inlineStr">
        <is>
          <t xml:space="preserve">7</t>
        </is>
      </c>
      <c r="D23" s="12" t="inlineStr">
        <is>
          <t xml:space="preserve">ひなた あお</t>
        </is>
      </c>
      <c r="E23" s="12" t="inlineStr">
        <is>
          <t xml:space="preserve">2回裏 犠飛
2球／最高 108km/h</t>
        </is>
      </c>
      <c r="F23" s="12" t="inlineStr">
        <is>
          <t xml:space="preserve">4回裏 フライ
4球／最高 106km/h</t>
        </is>
      </c>
      <c r="G23" s="12" t="inlineStr">
        <is>
          <t xml:space="preserve">6回裏 犠飛
4球／最高 113km/h</t>
        </is>
      </c>
      <c r="H23" s="12" t="inlineStr">
        <is>
          <t xml:space="preserve"/>
        </is>
      </c>
      <c r="I23" s="15">
        <f>COUNTIFS('打席ごと'!$J$6:$J$67,"&lt;&gt;未入力",'打席ごと'!$V$6:$V$67,$R23)</f>
        <v>3</v>
      </c>
      <c r="J23" s="15">
        <f>SUMIFS('打席ごと'!$AB$6:$AB$67,'打席ごと'!$V$6:$V$67,$R23)</f>
        <v>0</v>
      </c>
      <c r="K23" s="15">
        <f>SUMIFS('打席ごと'!$Z$6:$Z$67,'打席ごと'!$V$6:$V$67,$R23)+SUMIFS('打席ごと'!$AA$6:$AA$67,'打席ごと'!$V$6:$V$67,$R23)</f>
        <v>0</v>
      </c>
      <c r="L23" s="15">
        <f>SUMIFS('打席ごと'!$AC$6:$AC$67,'打席ごと'!$V$6:$V$67,$R23)</f>
        <v>0</v>
      </c>
      <c r="M23" s="15">
        <f>IF(COUNTIFS('打席ごと'!$X$6:$X$67,"未確認",'打席ごと'!$V$6:$V$67,$R23)&gt;0,"未確認",SUMIFS('打席ごと'!$X$6:$X$67,'打席ごと'!$V$6:$V$67,$R23))</f>
        <v>1</v>
      </c>
      <c r="N23" s="46">
        <f>IF(ISNUMBER(M23),IF(M23=0,"—",J23/M23),"未確認")</f>
        <v>0</v>
      </c>
      <c r="O23" s="15">
        <f>IF(COUNTIFS('打席ごと'!$W$6:$W$67,"未確認",'打席ごと'!$V$6:$V$67,$R23)&gt;0,"未確認",SUMIFS('打席ごと'!$W$6:$W$67,'打席ごと'!$V$6:$V$67,$R23))</f>
        <v>2</v>
      </c>
      <c r="P23" s="15">
        <v>0</v>
      </c>
      <c r="Q23" s="46">
        <f>IF(ISNUMBER(M23),IF(M23+T23+U23+S23=0,"—",(J23+T23+U23)/(M23+T23+U23+S23)),"未確認")</f>
        <v>0</v>
      </c>
      <c r="R23" s="12" t="inlineStr">
        <is>
          <t xml:space="preserve">home-7</t>
        </is>
      </c>
      <c r="S23" s="15">
        <f>SUMIFS('打席ごと'!$Y$6:$Y$67,'打席ごと'!$V$6:$V$67,$R23)</f>
        <v>2</v>
      </c>
      <c r="T23" s="15">
        <f>SUMIFS('打席ごと'!$Z$6:$Z$67,'打席ごと'!$V$6:$V$67,$R23)</f>
        <v>0</v>
      </c>
      <c r="U23" s="15">
        <f>SUMIFS('打席ごと'!$AA$6:$AA$67,'打席ごと'!$V$6:$V$67,$R23)</f>
        <v>0</v>
      </c>
      <c r="V23" s="12" t="inlineStr">
        <is>
          <t xml:space="preserve"/>
        </is>
      </c>
    </row>
    <row r="24" ht="42" customHeight="1">
      <c r="A24" s="30" t="inlineStr">
        <is>
          <t xml:space="preserve">つばめウイングス</t>
        </is>
      </c>
      <c r="B24" s="31">
        <v>8</v>
      </c>
      <c r="C24" s="30" t="inlineStr">
        <is>
          <t xml:space="preserve">8</t>
        </is>
      </c>
      <c r="D24" s="30" t="inlineStr">
        <is>
          <t xml:space="preserve">つきしま りつ</t>
        </is>
      </c>
      <c r="E24" s="30" t="inlineStr">
        <is>
          <t xml:space="preserve">2回裏 空振り三振
4球／最高 107km/h</t>
        </is>
      </c>
      <c r="F24" s="30" t="inlineStr">
        <is>
          <t xml:space="preserve">4回裏 空振り三振
4球／最高 108km/h</t>
        </is>
      </c>
      <c r="G24" s="30" t="inlineStr">
        <is>
          <t xml:space="preserve">6回裏 内野ゴロ
2球／最高 112km/h</t>
        </is>
      </c>
      <c r="H24" s="30" t="inlineStr">
        <is>
          <t xml:space="preserve"/>
        </is>
      </c>
      <c r="I24" s="31">
        <f>COUNTIFS('打席ごと'!$J$6:$J$67,"&lt;&gt;未入力",'打席ごと'!$V$6:$V$67,$R24)</f>
        <v>3</v>
      </c>
      <c r="J24" s="31">
        <f>SUMIFS('打席ごと'!$AB$6:$AB$67,'打席ごと'!$V$6:$V$67,$R24)</f>
        <v>0</v>
      </c>
      <c r="K24" s="31">
        <f>SUMIFS('打席ごと'!$Z$6:$Z$67,'打席ごと'!$V$6:$V$67,$R24)+SUMIFS('打席ごと'!$AA$6:$AA$67,'打席ごと'!$V$6:$V$67,$R24)</f>
        <v>0</v>
      </c>
      <c r="L24" s="31">
        <f>SUMIFS('打席ごと'!$AC$6:$AC$67,'打席ごと'!$V$6:$V$67,$R24)</f>
        <v>2</v>
      </c>
      <c r="M24" s="31">
        <f>IF(COUNTIFS('打席ごと'!$X$6:$X$67,"未確認",'打席ごと'!$V$6:$V$67,$R24)&gt;0,"未確認",SUMIFS('打席ごと'!$X$6:$X$67,'打席ごと'!$V$6:$V$67,$R24))</f>
        <v>3</v>
      </c>
      <c r="N24" s="47">
        <f>IF(ISNUMBER(M24),IF(M24=0,"—",J24/M24),"未確認")</f>
        <v>0</v>
      </c>
      <c r="O24" s="31">
        <f>IF(COUNTIFS('打席ごと'!$W$6:$W$67,"未確認",'打席ごと'!$V$6:$V$67,$R24)&gt;0,"未確認",SUMIFS('打席ごと'!$W$6:$W$67,'打席ごと'!$V$6:$V$67,$R24))</f>
        <v>0</v>
      </c>
      <c r="P24" s="31">
        <v>0</v>
      </c>
      <c r="Q24" s="47">
        <f>IF(ISNUMBER(M24),IF(M24+T24+U24+S24=0,"—",(J24+T24+U24)/(M24+T24+U24+S24)),"未確認")</f>
        <v>0</v>
      </c>
      <c r="R24" s="30" t="inlineStr">
        <is>
          <t xml:space="preserve">home-8</t>
        </is>
      </c>
      <c r="S24" s="31">
        <f>SUMIFS('打席ごと'!$Y$6:$Y$67,'打席ごと'!$V$6:$V$67,$R24)</f>
        <v>0</v>
      </c>
      <c r="T24" s="31">
        <f>SUMIFS('打席ごと'!$Z$6:$Z$67,'打席ごと'!$V$6:$V$67,$R24)</f>
        <v>0</v>
      </c>
      <c r="U24" s="31">
        <f>SUMIFS('打席ごと'!$AA$6:$AA$67,'打席ごと'!$V$6:$V$67,$R24)</f>
        <v>0</v>
      </c>
      <c r="V24" s="30" t="inlineStr">
        <is>
          <t xml:space="preserve"/>
        </is>
      </c>
    </row>
    <row r="25" ht="42" customHeight="1">
      <c r="A25" s="12" t="inlineStr">
        <is>
          <t xml:space="preserve">つばめウイングス</t>
        </is>
      </c>
      <c r="B25" s="15">
        <v>9</v>
      </c>
      <c r="C25" s="12" t="inlineStr">
        <is>
          <t xml:space="preserve">9</t>
        </is>
      </c>
      <c r="D25" s="12" t="inlineStr">
        <is>
          <t xml:space="preserve">はるき ゆうと</t>
        </is>
      </c>
      <c r="E25" s="12" t="inlineStr">
        <is>
          <t xml:space="preserve">3回裏 単打
3球／最高 107km/h</t>
        </is>
      </c>
      <c r="F25" s="12" t="inlineStr">
        <is>
          <t xml:space="preserve">4回裏 内野ゴロ
3球／最高 107km/h</t>
        </is>
      </c>
      <c r="G25" s="12" t="inlineStr">
        <is>
          <t xml:space="preserve">6回裏 空振り三振
4球／最高 114km/h</t>
        </is>
      </c>
      <c r="H25" s="12" t="inlineStr">
        <is>
          <t xml:space="preserve"/>
        </is>
      </c>
      <c r="I25" s="15">
        <f>COUNTIFS('打席ごと'!$J$6:$J$67,"&lt;&gt;未入力",'打席ごと'!$V$6:$V$67,$R25)</f>
        <v>3</v>
      </c>
      <c r="J25" s="15">
        <f>SUMIFS('打席ごと'!$AB$6:$AB$67,'打席ごと'!$V$6:$V$67,$R25)</f>
        <v>1</v>
      </c>
      <c r="K25" s="15">
        <f>SUMIFS('打席ごと'!$Z$6:$Z$67,'打席ごと'!$V$6:$V$67,$R25)+SUMIFS('打席ごと'!$AA$6:$AA$67,'打席ごと'!$V$6:$V$67,$R25)</f>
        <v>0</v>
      </c>
      <c r="L25" s="15">
        <f>SUMIFS('打席ごと'!$AC$6:$AC$67,'打席ごと'!$V$6:$V$67,$R25)</f>
        <v>1</v>
      </c>
      <c r="M25" s="15">
        <f>IF(COUNTIFS('打席ごと'!$X$6:$X$67,"未確認",'打席ごと'!$V$6:$V$67,$R25)&gt;0,"未確認",SUMIFS('打席ごと'!$X$6:$X$67,'打席ごと'!$V$6:$V$67,$R25))</f>
        <v>3</v>
      </c>
      <c r="N25" s="46">
        <f>IF(ISNUMBER(M25),IF(M25=0,"—",J25/M25),"未確認")</f>
        <v>0.3333333333333333</v>
      </c>
      <c r="O25" s="15">
        <f>IF(COUNTIFS('打席ごと'!$W$6:$W$67,"未確認",'打席ごと'!$V$6:$V$67,$R25)&gt;0,"未確認",SUMIFS('打席ごと'!$W$6:$W$67,'打席ごと'!$V$6:$V$67,$R25))</f>
        <v>0</v>
      </c>
      <c r="P25" s="15">
        <v>0</v>
      </c>
      <c r="Q25" s="46">
        <f>IF(ISNUMBER(M25),IF(M25+T25+U25+S25=0,"—",(J25+T25+U25)/(M25+T25+U25+S25)),"未確認")</f>
        <v>0.3333333333333333</v>
      </c>
      <c r="R25" s="12" t="inlineStr">
        <is>
          <t xml:space="preserve">home-9</t>
        </is>
      </c>
      <c r="S25" s="15">
        <f>SUMIFS('打席ごと'!$Y$6:$Y$67,'打席ごと'!$V$6:$V$67,$R25)</f>
        <v>0</v>
      </c>
      <c r="T25" s="15">
        <f>SUMIFS('打席ごと'!$Z$6:$Z$67,'打席ごと'!$V$6:$V$67,$R25)</f>
        <v>0</v>
      </c>
      <c r="U25" s="15">
        <f>SUMIFS('打席ごと'!$AA$6:$AA$67,'打席ごと'!$V$6:$V$67,$R25)</f>
        <v>0</v>
      </c>
      <c r="V25" s="12" t="inlineStr">
        <is>
          <t xml:space="preserve"/>
        </is>
      </c>
    </row>
  </sheetData>
  <autoFilter ref="A5:V25"/>
  <mergeCells count="2">
    <mergeCell ref="A2:V2"/>
    <mergeCell ref="A3:V3"/>
  </mergeCells>
  <printOptions horizontalCentered="1"/>
  <pageMargins left="0.25" right="0.25" top="0.35" bottom="0.35" header="0.1" footer="0.1"/>
  <pageSetup paperSize="8" orientation="landscape" fitToWidth="1" fitToHeight="0"/>
</worksheet>
</file>

<file path=xl/worksheets/sheet5.xml><?xml version="1.0" encoding="utf-8"?>
<worksheet xmlns="http://schemas.openxmlformats.org/spreadsheetml/2006/main">
  <dimension ref="A1:AE9"/>
  <sheetViews>
    <sheetView workbookViewId="0" showGridLines="0">
      <pane ySplit="5" xSplit="3" topLeftCell="D6" activePane="bottomRight" state="frozen"/>
    </sheetView>
  </sheetViews>
  <sheetFormatPr defaultRowHeight="28"/>
  <cols>
    <col min="1" max="1" width="13" customWidth="1"/>
    <col min="2" max="2" width="9" customWidth="1"/>
    <col min="3" max="3" width="17" customWidth="1"/>
    <col min="4" max="4" width="24" customWidth="1"/>
    <col min="5" max="5" width="10" customWidth="1"/>
    <col min="6" max="6" width="10" customWidth="1"/>
    <col min="7" max="7" width="10" customWidth="1"/>
    <col min="8" max="8" width="13" customWidth="1"/>
    <col min="9" max="9" width="12" customWidth="1"/>
    <col min="10" max="10" width="16" customWidth="1"/>
    <col min="11" max="11" width="16" customWidth="1"/>
    <col min="12" max="12" width="13" customWidth="1"/>
    <col min="13" max="13" width="64" customWidth="1"/>
    <col min="14" max="14" width="17" customWidth="1"/>
    <col min="15" max="15" width="12" customWidth="1"/>
    <col min="16" max="16" width="11" customWidth="1"/>
    <col min="17" max="17" width="10" customWidth="1"/>
    <col min="18" max="18" width="10" customWidth="1"/>
    <col min="19" max="19" width="10" customWidth="1"/>
    <col min="20" max="20" width="10" customWidth="1"/>
    <col min="21" max="21" width="9" customWidth="1"/>
    <col min="22" max="22" width="9" customWidth="1"/>
    <col min="23" max="23" width="15" customWidth="1"/>
    <col min="24" max="24" width="16" customWidth="1"/>
    <col min="25" max="25" width="16" customWidth="1"/>
    <col min="26" max="26" width="15" customWidth="1"/>
    <col min="27" max="27" width="12" customWidth="1"/>
    <col min="28" max="28" width="13" customWidth="1"/>
    <col min="29" max="29" width="13" customWidth="1"/>
    <col min="30" max="30" width="12" customWidth="1"/>
    <col min="31" max="31" width="44" customWidth="1"/>
  </cols>
  <sheetData>
    <row r="2" ht="27" customHeight="1">
      <c r="A2" s="25" t="inlineStr">
        <is>
          <t xml:space="preserve">投手別の投球数と球速</t>
        </is>
      </c>
    </row>
    <row r="3" ht="31" customHeight="1">
      <c r="A3" s="26" t="inlineStr">
        <is>
          <t xml:space="preserve">2026-10-30 うぐいすスターズ 対 つばめウイングス／架空サンプル試合（７回終了・出力確認）／終了</t>
        </is>
      </c>
    </row>
    <row r="5" ht="35" customHeight="1">
      <c r="A5" s="29" t="inlineStr">
        <is>
          <t xml:space="preserve">チーム</t>
        </is>
      </c>
      <c r="B5" s="29" t="inlineStr">
        <is>
          <t xml:space="preserve">背番号</t>
        </is>
      </c>
      <c r="C5" s="29" t="inlineStr">
        <is>
          <t xml:space="preserve">投手名</t>
        </is>
      </c>
      <c r="D5" s="29" t="inlineStr">
        <is>
          <t xml:space="preserve">登板した回</t>
        </is>
      </c>
      <c r="E5" s="29" t="inlineStr">
        <is>
          <t xml:space="preserve">投球数</t>
        </is>
      </c>
      <c r="F5" s="29" t="inlineStr">
        <is>
          <t xml:space="preserve">計測数</t>
        </is>
      </c>
      <c r="G5" s="29" t="inlineStr">
        <is>
          <t xml:space="preserve">未計測</t>
        </is>
      </c>
      <c r="H5" s="29" t="inlineStr">
        <is>
          <t xml:space="preserve">区間未取得</t>
        </is>
      </c>
      <c r="I5" s="29" t="inlineStr">
        <is>
          <t xml:space="preserve">計測率</t>
        </is>
      </c>
      <c r="J5" s="29" t="inlineStr">
        <is>
          <t xml:space="preserve">平均初速 km/h</t>
        </is>
      </c>
      <c r="K5" s="29" t="inlineStr">
        <is>
          <t xml:space="preserve">最高初速 km/h</t>
        </is>
      </c>
      <c r="L5" s="29" t="inlineStr">
        <is>
          <t xml:space="preserve">対戦打席数</t>
        </is>
      </c>
      <c r="M5" s="29" t="inlineStr">
        <is>
          <t xml:space="preserve">回別球数</t>
        </is>
      </c>
      <c r="N5" s="29" t="inlineStr">
        <is>
          <t xml:space="preserve">投手ID</t>
        </is>
      </c>
      <c r="O5" s="29" t="inlineStr">
        <is>
          <t xml:space="preserve">投球回</t>
        </is>
      </c>
      <c r="P5" s="29" t="inlineStr">
        <is>
          <t xml:space="preserve">アウト数</t>
        </is>
      </c>
      <c r="Q5" s="29" t="inlineStr">
        <is>
          <t xml:space="preserve">自責点</t>
        </is>
      </c>
      <c r="R5" s="29" t="inlineStr">
        <is>
          <t xml:space="preserve">被打数</t>
        </is>
      </c>
      <c r="S5" s="29" t="inlineStr">
        <is>
          <t xml:space="preserve">被安打</t>
        </is>
      </c>
      <c r="T5" s="29" t="inlineStr">
        <is>
          <t xml:space="preserve">奪三振</t>
        </is>
      </c>
      <c r="U5" s="29" t="inlineStr">
        <is>
          <t xml:space="preserve">四球</t>
        </is>
      </c>
      <c r="V5" s="29" t="inlineStr">
        <is>
          <t xml:space="preserve">死球</t>
        </is>
      </c>
      <c r="W5" s="29" t="inlineStr">
        <is>
          <t xml:space="preserve">防御率（7回）</t>
        </is>
      </c>
      <c r="X5" s="29" t="inlineStr">
        <is>
          <t xml:space="preserve">奪三振率（7回）</t>
        </is>
      </c>
      <c r="Y5" s="29" t="inlineStr">
        <is>
          <t xml:space="preserve">四死球率（7回）</t>
        </is>
      </c>
      <c r="Z5" s="29" t="inlineStr">
        <is>
          <t xml:space="preserve">ストライク率</t>
        </is>
      </c>
      <c r="AA5" s="29" t="inlineStr">
        <is>
          <t xml:space="preserve">被安打率</t>
        </is>
      </c>
      <c r="AB5" s="29" t="inlineStr">
        <is>
          <t xml:space="preserve">ストライク球数</t>
        </is>
      </c>
      <c r="AC5" s="29" t="inlineStr">
        <is>
          <t xml:space="preserve">未判定球数</t>
        </is>
      </c>
      <c r="AD5" s="29" t="inlineStr">
        <is>
          <t xml:space="preserve">集計基準回</t>
        </is>
      </c>
      <c r="AE5" s="29" t="inlineStr">
        <is>
          <t xml:space="preserve">集計の確認</t>
        </is>
      </c>
    </row>
    <row r="6" ht="28" customHeight="1">
      <c r="A6" s="30" t="inlineStr">
        <is>
          <t xml:space="preserve">うぐいすスターズ</t>
        </is>
      </c>
      <c r="B6" s="30" t="inlineStr">
        <is>
          <t xml:space="preserve">1</t>
        </is>
      </c>
      <c r="C6" s="30" t="inlineStr">
        <is>
          <t xml:space="preserve">あおい れん</t>
        </is>
      </c>
      <c r="D6" s="30" t="inlineStr">
        <is>
          <t xml:space="preserve">1裏／2裏／3裏／4裏</t>
        </is>
      </c>
      <c r="E6" s="31">
        <f>COUNTIFS('1球ごと'!$AB$6:$AB$214,$N6,'1球ごと'!$U$6:$U$214,"対象")</f>
        <v>61</v>
      </c>
      <c r="F6" s="31">
        <f>COUNTIFS('1球ごと'!$AB$6:$AB$214,$N6,'1球ごと'!$U$6:$U$214,"対象",'1球ごと'!$L$6:$L$214,"&gt;0")</f>
        <v>61</v>
      </c>
      <c r="G6" s="31">
        <f>E6-F6</f>
        <v>0</v>
      </c>
      <c r="H6" s="31">
        <v>61</v>
      </c>
      <c r="I6" s="37">
        <f>IF(E6=0,"",F6/E6)</f>
        <v>1</v>
      </c>
      <c r="J6" s="34">
        <f>IF(F6=0,"",ROUND(SUMIFS('1球ごと'!$L$6:$L$214,'1球ごと'!$AB$6:$AB$214,$N6,'1球ごと'!$U$6:$U$214,"対象")/F6,1))</f>
        <v>103</v>
      </c>
      <c r="K6" s="31">
        <f>IF(F6=0,"",_xlfn.MAXIFS('1球ごと'!$L$6:$L$214,'1球ごと'!$AB$6:$AB$214,$N6,'1球ごと'!$U$6:$U$214,"対象"))</f>
        <v>108</v>
      </c>
      <c r="L6" s="31">
        <v>18</v>
      </c>
      <c r="M6" s="30" t="inlineStr">
        <is>
          <t xml:space="preserve">1裏:13球／2裏:13球／3裏:13球／4裏:22球</t>
        </is>
      </c>
      <c r="N6" s="30" t="inlineStr">
        <is>
          <t xml:space="preserve">away-1</t>
        </is>
      </c>
      <c r="O6" s="30" t="str">
        <f>IF(ISNUMBER(P6),INT(P6/3)&amp;IF(MOD(P6,3)=0,""," "&amp;MOD(P6,3)&amp;"/3"),"未確認")</f>
        <v>4</v>
      </c>
      <c r="P6" s="31">
        <v>12</v>
      </c>
      <c r="Q6" s="31">
        <v>3</v>
      </c>
      <c r="R6" s="31">
        <f>IF(COUNTIFS('打席ごと'!$X$6:$X$67,"未確認",'打席ごと'!$AD$6:$AD$67,$N6)&gt;0,"未確認",SUMIFS('打席ごと'!$X$6:$X$67,'打席ごと'!$AD$6:$AD$67,$N6))</f>
        <v>16</v>
      </c>
      <c r="S6" s="31">
        <f>SUMIFS('打席ごと'!$AB$6:$AB$67,'打席ごと'!$AD$6:$AD$67,$N6)</f>
        <v>5</v>
      </c>
      <c r="T6" s="31">
        <f>IF(COUNTIFS('打席ごと'!$X$6:$X$67,"未確認",'打席ごと'!$AD$6:$AD$67,$N6)&gt;0,"未確認",SUMIFS('打席ごと'!$AC$6:$AC$67,'打席ごと'!$AD$6:$AD$67,$N6))</f>
        <v>4</v>
      </c>
      <c r="U6" s="31">
        <f>IF(COUNTIFS('打席ごと'!$X$6:$X$67,"未確認",'打席ごと'!$AD$6:$AD$67,$N6)&gt;0,"未確認",SUMIFS('打席ごと'!$Z$6:$Z$67,'打席ごと'!$AD$6:$AD$67,$N6))</f>
        <v>1</v>
      </c>
      <c r="V6" s="31">
        <f>IF(COUNTIFS('打席ごと'!$X$6:$X$67,"未確認",'打席ごと'!$AD$6:$AD$67,$N6)&gt;0,"未確認",SUMIFS('打席ごと'!$AA$6:$AA$67,'打席ごと'!$AD$6:$AD$67,$N6))</f>
        <v>0</v>
      </c>
      <c r="W6" s="49">
        <f>IF(AND(ISNUMBER(P6),ISNUMBER(Q6)),IF(P6=0,"—",Q6*AD6*3/P6),"未確認")</f>
        <v>5.25</v>
      </c>
      <c r="X6" s="49">
        <f>IF(AND(ISNUMBER(P6),ISNUMBER(T6)),IF(P6=0,"—",T6*AD6*3/P6),"未確認")</f>
        <v>7</v>
      </c>
      <c r="Y6" s="49">
        <f>IF(AND(ISNUMBER(P6),ISNUMBER(U6),ISNUMBER(V6)),IF(P6=0,"—",(U6+V6)*AD6*3/P6),"未確認")</f>
        <v>1.75</v>
      </c>
      <c r="Z6" s="37">
        <f>IF(AC6&gt;0,"未確認",IF(E6=0,"—",AB6/E6))</f>
        <v>0.7213114754098361</v>
      </c>
      <c r="AA6" s="47">
        <f>IF(ISNUMBER(R6),IF(R6=0,"—",S6/R6),"未確認")</f>
        <v>0.3125</v>
      </c>
      <c r="AB6" s="31">
        <f>COUNTIFS('1球ごと'!$AB$6:$AB$214,$N6,'1球ごと'!$U$6:$U$214,"対象",'1球ごと'!$O$6:$O$214,"見逃しストライク")+COUNTIFS('1球ごと'!$AB$6:$AB$214,$N6,'1球ごと'!$U$6:$U$214,"対象",'1球ごと'!$O$6:$O$214,"空振り")+COUNTIFS('1球ごと'!$AB$6:$AB$214,$N6,'1球ごと'!$U$6:$U$214,"対象",'1球ごと'!$O$6:$O$214,"ファール")+COUNTIFS('1球ごと'!$AB$6:$AB$214,$N6,'1球ごと'!$U$6:$U$214,"対象",'1球ごと'!$O$6:$O$214,"インプレー（打球）")</f>
        <v>44</v>
      </c>
      <c r="AC6" s="31">
        <f>E6-COUNTIFS('1球ごと'!$AB$6:$AB$214,$N6,'1球ごと'!$U$6:$U$214,"対象",'1球ごと'!$O$6:$O$214,"&lt;&gt;未判定")</f>
        <v>0</v>
      </c>
      <c r="AD6" s="31">
        <v>7</v>
      </c>
      <c r="AE6" s="30" t="inlineStr">
        <is>
          <t xml:space="preserve">補記を反映</t>
        </is>
      </c>
    </row>
    <row r="7" ht="28" customHeight="1">
      <c r="A7" s="12" t="inlineStr">
        <is>
          <t xml:space="preserve">うぐいすスターズ</t>
        </is>
      </c>
      <c r="B7" s="12" t="inlineStr">
        <is>
          <t xml:space="preserve">10</t>
        </is>
      </c>
      <c r="C7" s="12" t="inlineStr">
        <is>
          <t xml:space="preserve">みずの そう</t>
        </is>
      </c>
      <c r="D7" s="12" t="inlineStr">
        <is>
          <t xml:space="preserve">5裏／6裏／7裏</t>
        </is>
      </c>
      <c r="E7" s="15">
        <f>COUNTIFS('1球ごと'!$AB$6:$AB$214,$N7,'1球ごと'!$U$6:$U$214,"対象")</f>
        <v>45</v>
      </c>
      <c r="F7" s="15">
        <f>COUNTIFS('1球ごと'!$AB$6:$AB$214,$N7,'1球ごと'!$U$6:$U$214,"対象",'1球ごと'!$L$6:$L$214,"&gt;0")</f>
        <v>45</v>
      </c>
      <c r="G7" s="15">
        <f>E7-F7</f>
        <v>0</v>
      </c>
      <c r="H7" s="15">
        <v>45</v>
      </c>
      <c r="I7" s="17">
        <f>IF(E7=0,"",F7/E7)</f>
        <v>1</v>
      </c>
      <c r="J7" s="16">
        <f>IF(F7=0,"",ROUND(SUMIFS('1球ごと'!$L$6:$L$214,'1球ごと'!$AB$6:$AB$214,$N7,'1球ごと'!$U$6:$U$214,"対象")/F7,1))</f>
        <v>109</v>
      </c>
      <c r="K7" s="15">
        <f>IF(F7=0,"",_xlfn.MAXIFS('1球ごと'!$L$6:$L$214,'1球ごと'!$AB$6:$AB$214,$N7,'1球ごと'!$U$6:$U$214,"対象"))</f>
        <v>114</v>
      </c>
      <c r="L7" s="15">
        <v>13</v>
      </c>
      <c r="M7" s="12" t="inlineStr">
        <is>
          <t xml:space="preserve">5裏:12球／6裏:19球／7裏:14球</t>
        </is>
      </c>
      <c r="N7" s="12" t="inlineStr">
        <is>
          <t xml:space="preserve">away-10</t>
        </is>
      </c>
      <c r="O7" s="12" t="str">
        <f>IF(ISNUMBER(P7),INT(P7/3)&amp;IF(MOD(P7,3)=0,""," "&amp;MOD(P7,3)&amp;"/3"),"未確認")</f>
        <v>3</v>
      </c>
      <c r="P7" s="15">
        <v>9</v>
      </c>
      <c r="Q7" s="15">
        <v>1</v>
      </c>
      <c r="R7" s="15">
        <f>IF(COUNTIFS('打席ごと'!$X$6:$X$67,"未確認",'打席ごと'!$AD$6:$AD$67,$N7)&gt;0,"未確認",SUMIFS('打席ごと'!$X$6:$X$67,'打席ごと'!$AD$6:$AD$67,$N7))</f>
        <v>11</v>
      </c>
      <c r="S7" s="15">
        <f>SUMIFS('打席ごと'!$AB$6:$AB$67,'打席ごと'!$AD$6:$AD$67,$N7)</f>
        <v>3</v>
      </c>
      <c r="T7" s="15">
        <f>IF(COUNTIFS('打席ごと'!$X$6:$X$67,"未確認",'打席ごと'!$AD$6:$AD$67,$N7)&gt;0,"未確認",SUMIFS('打席ごと'!$AC$6:$AC$67,'打席ごと'!$AD$6:$AD$67,$N7))</f>
        <v>2</v>
      </c>
      <c r="U7" s="15">
        <f>IF(COUNTIFS('打席ごと'!$X$6:$X$67,"未確認",'打席ごと'!$AD$6:$AD$67,$N7)&gt;0,"未確認",SUMIFS('打席ごと'!$Z$6:$Z$67,'打席ごと'!$AD$6:$AD$67,$N7))</f>
        <v>1</v>
      </c>
      <c r="V7" s="15">
        <f>IF(COUNTIFS('打席ごと'!$X$6:$X$67,"未確認",'打席ごと'!$AD$6:$AD$67,$N7)&gt;0,"未確認",SUMIFS('打席ごと'!$AA$6:$AA$67,'打席ごと'!$AD$6:$AD$67,$N7))</f>
        <v>0</v>
      </c>
      <c r="W7" s="48">
        <f>IF(AND(ISNUMBER(P7),ISNUMBER(Q7)),IF(P7=0,"—",Q7*AD7*3/P7),"未確認")</f>
        <v>2.3333333333333335</v>
      </c>
      <c r="X7" s="48">
        <f>IF(AND(ISNUMBER(P7),ISNUMBER(T7)),IF(P7=0,"—",T7*AD7*3/P7),"未確認")</f>
        <v>4.666666666666667</v>
      </c>
      <c r="Y7" s="48">
        <f>IF(AND(ISNUMBER(P7),ISNUMBER(U7),ISNUMBER(V7)),IF(P7=0,"—",(U7+V7)*AD7*3/P7),"未確認")</f>
        <v>2.3333333333333335</v>
      </c>
      <c r="Z7" s="17">
        <f>IF(AC7&gt;0,"未確認",IF(E7=0,"—",AB7/E7))</f>
        <v>0.6888888888888889</v>
      </c>
      <c r="AA7" s="46">
        <f>IF(ISNUMBER(R7),IF(R7=0,"—",S7/R7),"未確認")</f>
        <v>0.2727272727272727</v>
      </c>
      <c r="AB7" s="15">
        <f>COUNTIFS('1球ごと'!$AB$6:$AB$214,$N7,'1球ごと'!$U$6:$U$214,"対象",'1球ごと'!$O$6:$O$214,"見逃しストライク")+COUNTIFS('1球ごと'!$AB$6:$AB$214,$N7,'1球ごと'!$U$6:$U$214,"対象",'1球ごと'!$O$6:$O$214,"空振り")+COUNTIFS('1球ごと'!$AB$6:$AB$214,$N7,'1球ごと'!$U$6:$U$214,"対象",'1球ごと'!$O$6:$O$214,"ファール")+COUNTIFS('1球ごと'!$AB$6:$AB$214,$N7,'1球ごと'!$U$6:$U$214,"対象",'1球ごと'!$O$6:$O$214,"インプレー（打球）")</f>
        <v>31</v>
      </c>
      <c r="AC7" s="15">
        <f>E7-COUNTIFS('1球ごと'!$AB$6:$AB$214,$N7,'1球ごと'!$U$6:$U$214,"対象",'1球ごと'!$O$6:$O$214,"&lt;&gt;未判定")</f>
        <v>0</v>
      </c>
      <c r="AD7" s="15">
        <v>7</v>
      </c>
      <c r="AE7" s="12" t="inlineStr">
        <is>
          <t xml:space="preserve">補記を反映</t>
        </is>
      </c>
    </row>
    <row r="8" ht="28" customHeight="1">
      <c r="A8" s="30" t="inlineStr">
        <is>
          <t xml:space="preserve">つばめウイングス</t>
        </is>
      </c>
      <c r="B8" s="30" t="inlineStr">
        <is>
          <t xml:space="preserve">1</t>
        </is>
      </c>
      <c r="C8" s="30" t="inlineStr">
        <is>
          <t xml:space="preserve">ななせ りょう</t>
        </is>
      </c>
      <c r="D8" s="30" t="inlineStr">
        <is>
          <t xml:space="preserve">1表／2表／3表／4表</t>
        </is>
      </c>
      <c r="E8" s="31">
        <f>COUNTIFS('1球ごと'!$AB$6:$AB$214,$N8,'1球ごと'!$U$6:$U$214,"対象")</f>
        <v>60</v>
      </c>
      <c r="F8" s="31">
        <f>COUNTIFS('1球ごと'!$AB$6:$AB$214,$N8,'1球ごと'!$U$6:$U$214,"対象",'1球ごと'!$L$6:$L$214,"&gt;0")</f>
        <v>60</v>
      </c>
      <c r="G8" s="31">
        <f>E8-F8</f>
        <v>0</v>
      </c>
      <c r="H8" s="31">
        <v>60</v>
      </c>
      <c r="I8" s="37">
        <f>IF(E8=0,"",F8/E8)</f>
        <v>1</v>
      </c>
      <c r="J8" s="34">
        <f>IF(F8=0,"",ROUND(SUMIFS('1球ごと'!$L$6:$L$214,'1球ごと'!$AB$6:$AB$214,$N8,'1球ごと'!$U$6:$U$214,"対象")/F8,1))</f>
        <v>106.1</v>
      </c>
      <c r="K8" s="31">
        <f>IF(F8=0,"",_xlfn.MAXIFS('1球ごと'!$L$6:$L$214,'1球ごと'!$AB$6:$AB$214,$N8,'1球ごと'!$U$6:$U$214,"対象"))</f>
        <v>111</v>
      </c>
      <c r="L8" s="31">
        <v>17</v>
      </c>
      <c r="M8" s="30" t="inlineStr">
        <is>
          <t xml:space="preserve">1表:15球／2表:17球／3表:17球／4表:11球</t>
        </is>
      </c>
      <c r="N8" s="30" t="inlineStr">
        <is>
          <t xml:space="preserve">home-1</t>
        </is>
      </c>
      <c r="O8" s="30" t="str">
        <f>IF(ISNUMBER(P8),INT(P8/3)&amp;IF(MOD(P8,3)=0,""," "&amp;MOD(P8,3)&amp;"/3"),"未確認")</f>
        <v>4</v>
      </c>
      <c r="P8" s="31">
        <v>12</v>
      </c>
      <c r="Q8" s="31">
        <v>3</v>
      </c>
      <c r="R8" s="31">
        <f>IF(COUNTIFS('打席ごと'!$X$6:$X$67,"未確認",'打席ごと'!$AD$6:$AD$67,$N8)&gt;0,"未確認",SUMIFS('打席ごと'!$X$6:$X$67,'打席ごと'!$AD$6:$AD$67,$N8))</f>
        <v>15</v>
      </c>
      <c r="S8" s="31">
        <f>SUMIFS('打席ごと'!$AB$6:$AB$67,'打席ごと'!$AD$6:$AD$67,$N8)</f>
        <v>4</v>
      </c>
      <c r="T8" s="31">
        <f>IF(COUNTIFS('打席ごと'!$X$6:$X$67,"未確認",'打席ごと'!$AD$6:$AD$67,$N8)&gt;0,"未確認",SUMIFS('打席ごと'!$AC$6:$AC$67,'打席ごと'!$AD$6:$AD$67,$N8))</f>
        <v>4</v>
      </c>
      <c r="U8" s="31">
        <f>IF(COUNTIFS('打席ごと'!$X$6:$X$67,"未確認",'打席ごと'!$AD$6:$AD$67,$N8)&gt;0,"未確認",SUMIFS('打席ごと'!$Z$6:$Z$67,'打席ごと'!$AD$6:$AD$67,$N8))</f>
        <v>1</v>
      </c>
      <c r="V8" s="31">
        <f>IF(COUNTIFS('打席ごと'!$X$6:$X$67,"未確認",'打席ごと'!$AD$6:$AD$67,$N8)&gt;0,"未確認",SUMIFS('打席ごと'!$AA$6:$AA$67,'打席ごと'!$AD$6:$AD$67,$N8))</f>
        <v>0</v>
      </c>
      <c r="W8" s="49">
        <f>IF(AND(ISNUMBER(P8),ISNUMBER(Q8)),IF(P8=0,"—",Q8*AD8*3/P8),"未確認")</f>
        <v>5.25</v>
      </c>
      <c r="X8" s="49">
        <f>IF(AND(ISNUMBER(P8),ISNUMBER(T8)),IF(P8=0,"—",T8*AD8*3/P8),"未確認")</f>
        <v>7</v>
      </c>
      <c r="Y8" s="49">
        <f>IF(AND(ISNUMBER(P8),ISNUMBER(U8),ISNUMBER(V8)),IF(P8=0,"—",(U8+V8)*AD8*3/P8),"未確認")</f>
        <v>1.75</v>
      </c>
      <c r="Z8" s="37">
        <f>IF(AC8&gt;0,"未確認",IF(E8=0,"—",AB8/E8))</f>
        <v>0.7</v>
      </c>
      <c r="AA8" s="47">
        <f>IF(ISNUMBER(R8),IF(R8=0,"—",S8/R8),"未確認")</f>
        <v>0.26666666666666666</v>
      </c>
      <c r="AB8" s="31">
        <f>COUNTIFS('1球ごと'!$AB$6:$AB$214,$N8,'1球ごと'!$U$6:$U$214,"対象",'1球ごと'!$O$6:$O$214,"見逃しストライク")+COUNTIFS('1球ごと'!$AB$6:$AB$214,$N8,'1球ごと'!$U$6:$U$214,"対象",'1球ごと'!$O$6:$O$214,"空振り")+COUNTIFS('1球ごと'!$AB$6:$AB$214,$N8,'1球ごと'!$U$6:$U$214,"対象",'1球ごと'!$O$6:$O$214,"ファール")+COUNTIFS('1球ごと'!$AB$6:$AB$214,$N8,'1球ごと'!$U$6:$U$214,"対象",'1球ごと'!$O$6:$O$214,"インプレー（打球）")</f>
        <v>42</v>
      </c>
      <c r="AC8" s="31">
        <f>E8-COUNTIFS('1球ごと'!$AB$6:$AB$214,$N8,'1球ごと'!$U$6:$U$214,"対象",'1球ごと'!$O$6:$O$214,"&lt;&gt;未判定")</f>
        <v>0</v>
      </c>
      <c r="AD8" s="31">
        <v>7</v>
      </c>
      <c r="AE8" s="30" t="inlineStr">
        <is>
          <t xml:space="preserve">補記を反映</t>
        </is>
      </c>
    </row>
    <row r="9" ht="28" customHeight="1">
      <c r="A9" s="12" t="inlineStr">
        <is>
          <t xml:space="preserve">つばめウイングス</t>
        </is>
      </c>
      <c r="B9" s="12" t="inlineStr">
        <is>
          <t xml:space="preserve">10</t>
        </is>
      </c>
      <c r="C9" s="12" t="inlineStr">
        <is>
          <t xml:space="preserve">なつめ こう</t>
        </is>
      </c>
      <c r="D9" s="12" t="inlineStr">
        <is>
          <t xml:space="preserve">5表／6表／7表</t>
        </is>
      </c>
      <c r="E9" s="15">
        <f>COUNTIFS('1球ごと'!$AB$6:$AB$214,$N9,'1球ごと'!$U$6:$U$214,"対象")</f>
        <v>43</v>
      </c>
      <c r="F9" s="15">
        <f>COUNTIFS('1球ごと'!$AB$6:$AB$214,$N9,'1球ごと'!$U$6:$U$214,"対象",'1球ごと'!$L$6:$L$214,"&gt;0")</f>
        <v>43</v>
      </c>
      <c r="G9" s="15">
        <f>E9-F9</f>
        <v>0</v>
      </c>
      <c r="H9" s="15">
        <v>43</v>
      </c>
      <c r="I9" s="17">
        <f>IF(E9=0,"",F9/E9)</f>
        <v>1</v>
      </c>
      <c r="J9" s="16">
        <f>IF(F9=0,"",ROUND(SUMIFS('1球ごと'!$L$6:$L$214,'1球ごと'!$AB$6:$AB$214,$N9,'1球ごと'!$U$6:$U$214,"対象")/F9,1))</f>
        <v>111.9</v>
      </c>
      <c r="K9" s="15">
        <f>IF(F9=0,"",_xlfn.MAXIFS('1球ごと'!$L$6:$L$214,'1球ごと'!$AB$6:$AB$214,$N9,'1球ごと'!$U$6:$U$214,"対象"))</f>
        <v>117</v>
      </c>
      <c r="L9" s="15">
        <v>14</v>
      </c>
      <c r="M9" s="12" t="inlineStr">
        <is>
          <t xml:space="preserve">5表:13球／6表:13球／7表:17球</t>
        </is>
      </c>
      <c r="N9" s="12" t="inlineStr">
        <is>
          <t xml:space="preserve">home-10</t>
        </is>
      </c>
      <c r="O9" s="12" t="str">
        <f>IF(ISNUMBER(P9),INT(P9/3)&amp;IF(MOD(P9,3)=0,""," "&amp;MOD(P9,3)&amp;"/3"),"未確認")</f>
        <v>3</v>
      </c>
      <c r="P9" s="15">
        <v>9</v>
      </c>
      <c r="Q9" s="15">
        <v>2</v>
      </c>
      <c r="R9" s="15">
        <f>IF(COUNTIFS('打席ごと'!$X$6:$X$67,"未確認",'打席ごと'!$AD$6:$AD$67,$N9)&gt;0,"未確認",SUMIFS('打席ごと'!$X$6:$X$67,'打席ごと'!$AD$6:$AD$67,$N9))</f>
        <v>12</v>
      </c>
      <c r="S9" s="15">
        <f>SUMIFS('打席ごと'!$AB$6:$AB$67,'打席ごと'!$AD$6:$AD$67,$N9)</f>
        <v>4</v>
      </c>
      <c r="T9" s="15">
        <f>IF(COUNTIFS('打席ごと'!$X$6:$X$67,"未確認",'打席ごと'!$AD$6:$AD$67,$N9)&gt;0,"未確認",SUMIFS('打席ごと'!$AC$6:$AC$67,'打席ごと'!$AD$6:$AD$67,$N9))</f>
        <v>3</v>
      </c>
      <c r="U9" s="15">
        <f>IF(COUNTIFS('打席ごと'!$X$6:$X$67,"未確認",'打席ごと'!$AD$6:$AD$67,$N9)&gt;0,"未確認",SUMIFS('打席ごと'!$Z$6:$Z$67,'打席ごと'!$AD$6:$AD$67,$N9))</f>
        <v>0</v>
      </c>
      <c r="V9" s="15">
        <f>IF(COUNTIFS('打席ごと'!$X$6:$X$67,"未確認",'打席ごと'!$AD$6:$AD$67,$N9)&gt;0,"未確認",SUMIFS('打席ごと'!$AA$6:$AA$67,'打席ごと'!$AD$6:$AD$67,$N9))</f>
        <v>1</v>
      </c>
      <c r="W9" s="48">
        <f>IF(AND(ISNUMBER(P9),ISNUMBER(Q9)),IF(P9=0,"—",Q9*AD9*3/P9),"未確認")</f>
        <v>4.666666666666667</v>
      </c>
      <c r="X9" s="48">
        <f>IF(AND(ISNUMBER(P9),ISNUMBER(T9)),IF(P9=0,"—",T9*AD9*3/P9),"未確認")</f>
        <v>7</v>
      </c>
      <c r="Y9" s="48">
        <f>IF(AND(ISNUMBER(P9),ISNUMBER(U9),ISNUMBER(V9)),IF(P9=0,"—",(U9+V9)*AD9*3/P9),"未確認")</f>
        <v>2.3333333333333335</v>
      </c>
      <c r="Z9" s="17">
        <f>IF(AC9&gt;0,"未確認",IF(E9=0,"—",AB9/E9))</f>
        <v>0.7441860465116279</v>
      </c>
      <c r="AA9" s="46">
        <f>IF(ISNUMBER(R9),IF(R9=0,"—",S9/R9),"未確認")</f>
        <v>0.3333333333333333</v>
      </c>
      <c r="AB9" s="15">
        <f>COUNTIFS('1球ごと'!$AB$6:$AB$214,$N9,'1球ごと'!$U$6:$U$214,"対象",'1球ごと'!$O$6:$O$214,"見逃しストライク")+COUNTIFS('1球ごと'!$AB$6:$AB$214,$N9,'1球ごと'!$U$6:$U$214,"対象",'1球ごと'!$O$6:$O$214,"空振り")+COUNTIFS('1球ごと'!$AB$6:$AB$214,$N9,'1球ごと'!$U$6:$U$214,"対象",'1球ごと'!$O$6:$O$214,"ファール")+COUNTIFS('1球ごと'!$AB$6:$AB$214,$N9,'1球ごと'!$U$6:$U$214,"対象",'1球ごと'!$O$6:$O$214,"インプレー（打球）")</f>
        <v>32</v>
      </c>
      <c r="AC9" s="15">
        <f>E9-COUNTIFS('1球ごと'!$AB$6:$AB$214,$N9,'1球ごと'!$U$6:$U$214,"対象",'1球ごと'!$O$6:$O$214,"&lt;&gt;未判定")</f>
        <v>0</v>
      </c>
      <c r="AD9" s="15">
        <v>7</v>
      </c>
      <c r="AE9" s="12" t="inlineStr">
        <is>
          <t xml:space="preserve">補記を反映</t>
        </is>
      </c>
    </row>
  </sheetData>
  <autoFilter ref="A5:AE9"/>
  <mergeCells count="2">
    <mergeCell ref="A2:AE2"/>
    <mergeCell ref="A3:AE3"/>
  </mergeCells>
  <printOptions horizontalCentered="1"/>
  <pageMargins left="0.25" right="0.25" top="0.35" bottom="0.35" header="0.1" footer="0.1"/>
  <pageSetup paperSize="8" orientation="landscape" fitToWidth="1" fitToHeight="0"/>
</worksheet>
</file>

<file path=xl/worksheets/sheet6.xml><?xml version="1.0" encoding="utf-8"?>
<worksheet xmlns="http://schemas.openxmlformats.org/spreadsheetml/2006/main">
  <dimension ref="A1:B28"/>
  <sheetViews>
    <sheetView workbookViewId="0" showGridLines="0">
      <pane ySplit="5" topLeftCell="A6" activePane="bottomLeft" state="frozen"/>
    </sheetView>
  </sheetViews>
  <sheetFormatPr defaultRowHeight="28"/>
  <cols>
    <col min="1" max="1" width="27" customWidth="1"/>
    <col min="2" max="2" width="115" customWidth="1"/>
  </cols>
  <sheetData>
    <row r="2" ht="27" customHeight="1">
      <c r="A2" s="25" t="inlineStr">
        <is>
          <t xml:space="preserve">出力項目の読み方</t>
        </is>
      </c>
    </row>
    <row r="3" ht="31" customHeight="1">
      <c r="A3" s="26" t="inlineStr">
        <is>
          <t xml:space="preserve">2026-10-30 うぐいすスターズ 対 つばめウイングス／架空サンプル試合（７回終了・出力確認）／終了</t>
        </is>
      </c>
    </row>
    <row r="5" ht="35" customHeight="1">
      <c r="A5" s="29" t="inlineStr">
        <is>
          <t xml:space="preserve">項目</t>
        </is>
      </c>
      <c r="B5" s="29" t="inlineStr">
        <is>
          <t xml:space="preserve">説明</t>
        </is>
      </c>
    </row>
    <row r="6" ht="48" customHeight="1">
      <c r="A6" s="30" t="inlineStr">
        <is>
          <t xml:space="preserve">対象の試合</t>
        </is>
      </c>
      <c r="B6" s="30" t="inlineStr">
        <is>
          <t xml:space="preserve">2026-10-30 うぐいすスターズ 対 つばめウイングス／架空サンプル試合（７回終了・出力確認）</t>
        </is>
      </c>
    </row>
    <row r="7" ht="48" customHeight="1">
      <c r="A7" s="12" t="inlineStr">
        <is>
          <t xml:space="preserve">出力時点の記録</t>
        </is>
      </c>
      <c r="B7" s="12" t="inlineStr">
        <is>
          <t xml:space="preserve">試合情報と補正後の記録を出力しています。Excelで編集してもアプリ内の記録は変更されません。再度出力すると最新の補正内容を反映します。</t>
        </is>
      </c>
    </row>
    <row r="8" ht="48" customHeight="1">
      <c r="A8" s="30" t="inlineStr">
        <is>
          <t xml:space="preserve">未計測</t>
        </is>
      </c>
      <c r="B8" s="30" t="inlineStr">
        <is>
          <t xml:space="preserve">球数に含め、初速・終速・区間は空欄です。平均・最高球速は初速のある記録から算出します。</t>
        </is>
      </c>
    </row>
    <row r="9" ht="48" customHeight="1">
      <c r="A9" s="12" t="inlineStr">
        <is>
          <t xml:space="preserve">区間未取得</t>
        </is>
      </c>
      <c r="B9" s="12" t="inlineStr">
        <is>
          <t xml:space="preserve">初速は球速の集計に含みます。終速または区間が取得できていない記録です。</t>
        </is>
      </c>
    </row>
    <row r="10" ht="48" customHeight="1">
      <c r="A10" s="30" t="inlineStr">
        <is>
          <t xml:space="preserve">除外</t>
        </is>
      </c>
      <c r="B10" s="30" t="inlineStr">
        <is>
          <t xml:space="preserve">返球等の記録を明細に残し、球数・平均・最高・計測率の集計から外しています。</t>
        </is>
      </c>
    </row>
    <row r="11" ht="48" customHeight="1">
      <c r="A11" s="12" t="inlineStr">
        <is>
          <t xml:space="preserve">1球の判定</t>
        </is>
      </c>
      <c r="B11" s="12" t="inlineStr">
        <is>
          <t xml:space="preserve">球速と同じ投球に紐付けた操作入力の結果です。球速からストライク・ボールを自動判定するものではありません。</t>
        </is>
      </c>
    </row>
    <row r="12" ht="48" customHeight="1">
      <c r="A12" s="30" t="inlineStr">
        <is>
          <t xml:space="preserve">投球前後のB・S</t>
        </is>
      </c>
      <c r="B12" s="30" t="inlineStr">
        <is>
          <t xml:space="preserve">通常ファールは2ストライク以降のSを増やしません。終球の後カウントには4Bや3Sが残り、次の打席は0B・0Sから始まります。</t>
        </is>
      </c>
    </row>
    <row r="13" ht="48" customHeight="1">
      <c r="A13" s="12" t="inlineStr">
        <is>
          <t xml:space="preserve">打席ごとの球数</t>
        </is>
      </c>
      <c r="B13" s="12" t="inlineStr">
        <is>
          <t xml:space="preserve">打席IDと打者IDが一致する集計対象球を数えます。打席途中に投手が交代した場合も、その打者への球数をまとめます。</t>
        </is>
      </c>
    </row>
    <row r="14" ht="48" customHeight="1">
      <c r="A14" s="30" t="inlineStr">
        <is>
          <t xml:space="preserve">投手別の球数</t>
        </is>
      </c>
      <c r="B14" s="30" t="inlineStr">
        <is>
          <t xml:space="preserve">投手IDごとに未計測を含む対象球を数えます。対戦打席数は投手が実際に投げた打席IDの数です。</t>
        </is>
      </c>
    </row>
    <row r="15" ht="48" customHeight="1">
      <c r="A15" s="12" t="inlineStr">
        <is>
          <t xml:space="preserve">安打・失策</t>
        </is>
      </c>
      <c r="B15" s="12" t="inlineStr">
        <is>
          <t xml:space="preserve">入力済みの打席結果から集計します。未入力の打席がある場合は完全な集計にはなりません。</t>
        </is>
      </c>
    </row>
    <row r="16" ht="48" customHeight="1">
      <c r="A16" s="30" t="inlineStr">
        <is>
          <t xml:space="preserve">時刻</t>
        </is>
      </c>
      <c r="B16" s="30" t="inlineStr">
        <is>
          <t xml:space="preserve">Excelの時刻は日本時間（JST）です。CSVはUTCのISO形式のままです。</t>
        </is>
      </c>
    </row>
    <row r="17" ht="48" customHeight="1">
      <c r="A17" s="12" t="inlineStr">
        <is>
          <t xml:space="preserve">記録なし・未入力</t>
        </is>
      </c>
      <c r="B17" s="12" t="inlineStr">
        <is>
          <t xml:space="preserve">記録のない回は空欄、打席結果がない打席は「未入力」、球速がない球は空欄です。数値0とは区別します。</t>
        </is>
      </c>
    </row>
    <row r="18" ht="48" customHeight="1">
      <c r="A18" s="30" t="inlineStr">
        <is>
          <t xml:space="preserve">CSVとの関係</t>
        </is>
      </c>
      <c r="B18" s="30" t="inlineStr">
        <is>
          <t xml:space="preserve">このExcelは閲覧しやすい主要項目と集計をまとめています。RAWや広告状態等を含む全項目は従来の1球明細CSVで確認できます。</t>
        </is>
      </c>
    </row>
    <row r="19" ht="48" customHeight="1">
      <c r="A19" s="12" t="inlineStr">
        <is>
          <t xml:space="preserve">スコア方式</t>
        </is>
      </c>
      <c r="B19" s="12" t="inlineStr">
        <is>
          <t xml:space="preserve">1球ごとのフルスコア</t>
        </is>
      </c>
    </row>
    <row r="20" ht="48" customHeight="1">
      <c r="A20" s="30" t="inlineStr">
        <is>
          <t xml:space="preserve">入力の確認</t>
        </is>
      </c>
      <c r="B20" s="30" t="inlineStr">
        <is>
          <t xml:space="preserve">打席結果の未入力 0件／1球判定の未入力 0球／スコアの要確認 0件</t>
        </is>
      </c>
    </row>
    <row r="21" ht="48" customHeight="1">
      <c r="A21" s="12" t="inlineStr">
        <is>
          <t xml:space="preserve">打率・出塁率</t>
        </is>
      </c>
      <c r="B21" s="12" t="inlineStr">
        <is>
          <t xml:space="preserve">打率＝安打÷打数。出塁率＝（安打＋四球＋死球）÷（打数＋四球＋死球＋犠飛）。犠打は分母に含めません。未入力・その他の結果は未確認にします。</t>
        </is>
      </c>
    </row>
    <row r="22" ht="48" customHeight="1">
      <c r="A22" s="30" t="inlineStr">
        <is>
          <t xml:space="preserve">打点・得点</t>
        </is>
      </c>
      <c r="B22" s="30" t="inlineStr">
        <is>
          <t xml:space="preserve">打点は打席の補足入力、または「集計の確認・補記」の合計を使用。得点は本塁へ移動した本人に加算し、代走は代走選手に加算します。手動訂正・人数不一致は補記で確認します。</t>
        </is>
      </c>
    </row>
    <row r="23" ht="48" customHeight="1">
      <c r="A23" s="12" t="inlineStr">
        <is>
          <t xml:space="preserve">投手成績の基準</t>
        </is>
      </c>
      <c r="B23" s="12" t="inlineStr">
        <is>
          <t xml:space="preserve">防御率＝自責点×7÷投球回。奪三振率＝奪三振×7÷投球回。四死球率＝（四球＋死球）×7÷投球回。7回・9回基準は「集計の確認・補記」で変更できます。</t>
        </is>
      </c>
    </row>
    <row r="24" ht="48" customHeight="1">
      <c r="A24" s="30" t="inlineStr">
        <is>
          <t xml:space="preserve">投手の帰属と補記</t>
        </is>
      </c>
      <c r="B24" s="30" t="inlineStr">
        <is>
          <t xml:space="preserve">アウトはプレー時の投手、打席結果は結果記録の投手へ集計。投手交代・継承走者・アウトの訂正は確認・補記します。自責点を失点から推測せず、未入力は「未確認」。補記後のスコア変更では再確認します。</t>
        </is>
      </c>
    </row>
    <row r="25" ht="48" customHeight="1">
      <c r="A25" s="12" t="inlineStr">
        <is>
          <t xml:space="preserve">ストライク率・被安打率</t>
        </is>
      </c>
      <c r="B25" s="12" t="inlineStr">
        <is>
          <t xml:space="preserve">ストライク率＝（見逃し＋空振り＋ファール＋打球）÷集計対象の全投球数。2ストライク後のファールも含む。死球は分母のみ。未判定球があると未確認。被安打率＝被安打÷被打数。</t>
        </is>
      </c>
    </row>
    <row r="26" ht="48" customHeight="1">
      <c r="A26" s="30" t="inlineStr">
        <is>
          <t xml:space="preserve">数値と未確認</t>
        </is>
      </c>
      <c r="B26" s="30" t="inlineStr">
        <is>
          <t xml:space="preserve">分母0は「—」、不足・未確認の入力は「未確認」。Excelの打数・打率・出塁率・投手の各率は明細や補記の値に連動する数式です。</t>
        </is>
      </c>
    </row>
    <row r="27" ht="48" customHeight="1">
      <c r="A27" s="12" t="inlineStr">
        <is>
          <t xml:space="preserve">PDF同時出力</t>
        </is>
      </c>
      <c r="B27" s="12" t="inlineStr">
        <is>
          <t xml:space="preserve">早稲田式 Excel＋PDFで両方をZIPにまとめます。通常7回・9回は先攻後攻をA4縦1枚へ集約。打者一巡で9列を超えると続きのページへ全記録を残します。投手は1ページで各6人まで。</t>
        </is>
      </c>
    </row>
    <row r="28" ht="48" customHeight="1">
      <c r="A28" s="30" t="inlineStr">
        <is>
          <t xml:space="preserve">計算式の参考</t>
        </is>
      </c>
      <c r="B28" s="30" t="inlineStr">
        <is>
          <t xml:space="preserve">MLB.com Glossary: Batting Average / On-base Percentage / Earned Run Average / Strikeouts Per Nine Innings。7回換算は本アプリの選択基準。</t>
        </is>
      </c>
    </row>
  </sheetData>
  <autoFilter ref="A5:B28"/>
  <mergeCells count="2">
    <mergeCell ref="A2:B2"/>
    <mergeCell ref="A3:B3"/>
  </mergeCells>
  <printOptions horizontalCentered="1"/>
  <pageMargins left="0.25" right="0.25" top="0.35" bottom="0.35" header="0.1" footer="0.1"/>
  <pageSetup paperSize="8" orientation="landscape" fitToWidth="1" fitToHeight="0"/>
</worksheet>
</file>